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3.xml.rels" ContentType="application/vnd.openxmlformats-package.relationship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О Крымэнерго" sheetId="1" state="visible" r:id="rId2"/>
  </sheets>
  <externalReferences>
    <externalReference r:id="rId3"/>
    <externalReference r:id="rId4"/>
    <externalReference r:id="rId5"/>
  </externalReferences>
  <definedNames>
    <definedName function="false" hidden="false" localSheetId="0" name="_xlnm.Print_Area" vbProcedure="false">'АО Крымэнерго'!$A$1:$CK$105</definedName>
    <definedName function="false" hidden="false" localSheetId="0" name="_xlnm.Print_Titles" vbProcedure="false">'АО Крымэнерго'!$15:$16</definedName>
    <definedName function="false" hidden="false" localSheetId="0" name="_xlnm.Print_Area" vbProcedure="false">'АО Крымэнерго'!$A$1:$CK$104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<sst xmlns="http://schemas.openxmlformats.org/spreadsheetml/2006/main" count="315" uniqueCount="224">
  <si>
    <t xml:space="preserve">Приложение 2</t>
  </si>
  <si>
    <t xml:space="preserve">к приказу Федеральной службы по тарифам</t>
  </si>
  <si>
    <t xml:space="preserve">от 24 октября 2014 г. № 1831-э</t>
  </si>
  <si>
    <t xml:space="preserve">Форма раскрытия информации о структуре и объемах затрат</t>
  </si>
  <si>
    <t xml:space="preserve">на оказание услуг по передаче электрической энергии сетевыми</t>
  </si>
  <si>
    <t xml:space="preserve">организациями, регулирование деятельности которых осуществляется</t>
  </si>
  <si>
    <t xml:space="preserve">методом долгосрочной индексации необходимой валовой выручки</t>
  </si>
  <si>
    <t xml:space="preserve">Наименование организации:</t>
  </si>
  <si>
    <t xml:space="preserve">АО «Крымэнерго»</t>
  </si>
  <si>
    <t xml:space="preserve">ИНН:</t>
  </si>
  <si>
    <t xml:space="preserve">6621014889</t>
  </si>
  <si>
    <t xml:space="preserve">КПП:</t>
  </si>
  <si>
    <t xml:space="preserve">910201001</t>
  </si>
  <si>
    <t xml:space="preserve">Долгосрочный период регулирования:</t>
  </si>
  <si>
    <t xml:space="preserve">2020</t>
  </si>
  <si>
    <t xml:space="preserve">-</t>
  </si>
  <si>
    <t xml:space="preserve">2022</t>
  </si>
  <si>
    <t xml:space="preserve"> гг.</t>
  </si>
  <si>
    <t xml:space="preserve">№ п/п</t>
  </si>
  <si>
    <t xml:space="preserve">Показатель</t>
  </si>
  <si>
    <t xml:space="preserve">Ед. изм.</t>
  </si>
  <si>
    <t xml:space="preserve">2021******</t>
  </si>
  <si>
    <t xml:space="preserve">Примечание ***</t>
  </si>
  <si>
    <t xml:space="preserve">план *</t>
  </si>
  <si>
    <t xml:space="preserve">факт **</t>
  </si>
  <si>
    <t xml:space="preserve">I</t>
  </si>
  <si>
    <t xml:space="preserve">Структура затрат</t>
  </si>
  <si>
    <t xml:space="preserve">х</t>
  </si>
  <si>
    <t xml:space="preserve">1</t>
  </si>
  <si>
    <t xml:space="preserve">Необходимая валовая выручка на содержание</t>
  </si>
  <si>
    <t xml:space="preserve">тыс. руб.</t>
  </si>
  <si>
    <t xml:space="preserve">1.1</t>
  </si>
  <si>
    <t xml:space="preserve">Подконтрольные расходы, всего</t>
  </si>
  <si>
    <t xml:space="preserve">1.1.1</t>
  </si>
  <si>
    <t xml:space="preserve">Материальные расходы, всего</t>
  </si>
  <si>
    <t xml:space="preserve">1.1.1.1</t>
  </si>
  <si>
    <t xml:space="preserve">в том числе на сырье, материалы, запасные части, инструмент, топливо</t>
  </si>
  <si>
    <t xml:space="preserve">1.1.1.2</t>
  </si>
  <si>
    <t xml:space="preserve">в том числе на ремонт</t>
  </si>
  <si>
    <t xml:space="preserve">Факт указан  с учетом расчета выпадающих доходов по ТП и рассчетной корректировки НВВ на 2022 год </t>
  </si>
  <si>
    <t xml:space="preserve">1.1.1.3</t>
  </si>
  <si>
    <t xml:space="preserve"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</si>
  <si>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 xml:space="preserve">Строки плановых подконтрольных расходов по статьям не заполнены, т.к. 2020 год не является базовым годом долгосрочного периода регулирования.</t>
  </si>
  <si>
    <t xml:space="preserve">1.1.1.3.1</t>
  </si>
  <si>
    <t xml:space="preserve">1.1.2</t>
  </si>
  <si>
    <t xml:space="preserve">Фонд оплаты труда</t>
  </si>
  <si>
    <t xml:space="preserve">1.1.2.1</t>
  </si>
  <si>
    <t xml:space="preserve">По факту указаны расходы на ремонт, входящие в перечень статей, отнесенных регулятором к расходам на материалы без учета расходов на ГСМ</t>
  </si>
  <si>
    <t xml:space="preserve">1.1.3</t>
  </si>
  <si>
    <t xml:space="preserve">Прочие подконтрольные расходы</t>
  </si>
  <si>
    <t xml:space="preserve">1.1.3.1</t>
  </si>
  <si>
    <t xml:space="preserve">в том числе прибыль на социальное развитие (включая социальные выплаты)</t>
  </si>
  <si>
    <t xml:space="preserve">По факту указаны расходы на ремонт, входящие в перечень статей, отнесенных регулятором к расходам УПХ</t>
  </si>
  <si>
    <t xml:space="preserve">1.1.3.2</t>
  </si>
  <si>
    <t xml:space="preserve">в том числе транспортные услуги</t>
  </si>
  <si>
    <t xml:space="preserve">1.1.3.3</t>
  </si>
  <si>
    <t xml:space="preserve">в том числе прочие расходы****</t>
  </si>
  <si>
    <t xml:space="preserve">1.1.3.3.1</t>
  </si>
  <si>
    <t xml:space="preserve">услуги связи</t>
  </si>
  <si>
    <t xml:space="preserve">1.1.3.3.2</t>
  </si>
  <si>
    <t xml:space="preserve">Расходы на услуги вневедомственной охраны и коммунального хозяйства</t>
  </si>
  <si>
    <t xml:space="preserve">1.1.3.3.3</t>
  </si>
  <si>
    <t xml:space="preserve">Расходы на юридические и информационные услуги</t>
  </si>
  <si>
    <t xml:space="preserve">1.1.3.3.4</t>
  </si>
  <si>
    <t xml:space="preserve">Расходы на аудиторские и консультационные услуги</t>
  </si>
  <si>
    <t xml:space="preserve">1.1.3.3.5</t>
  </si>
  <si>
    <t xml:space="preserve">Управленческие расходы</t>
  </si>
  <si>
    <t xml:space="preserve">1.1.3.3.6</t>
  </si>
  <si>
    <t xml:space="preserve">Прочие услуги сторонних организаций</t>
  </si>
  <si>
    <t xml:space="preserve">1.1.3.3.7</t>
  </si>
  <si>
    <t xml:space="preserve">Расходы на командировки и представительские</t>
  </si>
  <si>
    <t xml:space="preserve">1.1.3.3.8</t>
  </si>
  <si>
    <t xml:space="preserve">Расходы на подготовку кадров</t>
  </si>
  <si>
    <t xml:space="preserve">1.1.3.3.9</t>
  </si>
  <si>
    <t xml:space="preserve">Расходы на обеспечение нормальных условий труда и мер по технике безопасности</t>
  </si>
  <si>
    <t xml:space="preserve">1.1.3.3.10</t>
  </si>
  <si>
    <t xml:space="preserve">Расходы на страхование</t>
  </si>
  <si>
    <t xml:space="preserve">1.1.3.3.11</t>
  </si>
  <si>
    <t xml:space="preserve">Другие прочие расходы</t>
  </si>
  <si>
    <t xml:space="preserve">1.1.4</t>
  </si>
  <si>
    <t xml:space="preserve">Расходы на обслуживание операционных заемных средств в составе подконтрольных расходов</t>
  </si>
  <si>
    <t xml:space="preserve">1.1.5</t>
  </si>
  <si>
    <t xml:space="preserve">Расходы из прибыли в составе подконтрольных расходов</t>
  </si>
  <si>
    <t xml:space="preserve">1.2</t>
  </si>
  <si>
    <t xml:space="preserve">Неподконтрольные расходы, включенные в НВВ, всего</t>
  </si>
  <si>
    <t xml:space="preserve">1.2.1</t>
  </si>
  <si>
    <t xml:space="preserve">Оплата услуг ПАО "ФСК ЕЭС"</t>
  </si>
  <si>
    <t xml:space="preserve">1.2.2</t>
  </si>
  <si>
    <t xml:space="preserve">Расходы на оплату технологического присоединения к сетям смежной сетевой организации</t>
  </si>
  <si>
    <t xml:space="preserve">1.2.3</t>
  </si>
  <si>
    <t xml:space="preserve">Плата за аренду имущества</t>
  </si>
  <si>
    <t xml:space="preserve">отклонение обусловлено не учетом при установлении ТБР, аренды ряда объектов по аренде земли под сооружениями сетевой инфраструктуры, административных зданий и транспорта.</t>
  </si>
  <si>
    <t xml:space="preserve">1.2.4</t>
  </si>
  <si>
    <t xml:space="preserve">отчисления на социальные нужды</t>
  </si>
  <si>
    <t xml:space="preserve">Отклонение обусловлено выполнением ряда работ по ТО и Э электросетевого имущества подрядными организациями.</t>
  </si>
  <si>
    <t xml:space="preserve">1.2.5</t>
  </si>
  <si>
    <t xml:space="preserve">расходы на возврат и обслуживание долгосрочных заемных средств, направляемых на финансирование капитальных вложений</t>
  </si>
  <si>
    <t xml:space="preserve">Обусловлено снижением объема потерь в сетях ЕНЭС </t>
  </si>
  <si>
    <t xml:space="preserve">1.2.6</t>
  </si>
  <si>
    <t xml:space="preserve">амортизация</t>
  </si>
  <si>
    <t xml:space="preserve">отклонение обусловлено вводом в эксплуатацию имущества в течении периода регулирования</t>
  </si>
  <si>
    <t xml:space="preserve">1.2.7</t>
  </si>
  <si>
    <t xml:space="preserve">прибыль на капитальные вложения</t>
  </si>
  <si>
    <t xml:space="preserve">отклонение обусловлено результатами исполнения ИПР.</t>
  </si>
  <si>
    <t xml:space="preserve">Заявленные расходы не учтены в полном объеме</t>
  </si>
  <si>
    <t xml:space="preserve">1.2.8</t>
  </si>
  <si>
    <t xml:space="preserve">налог на прибыль</t>
  </si>
  <si>
    <t xml:space="preserve">в соответствии с налоговой декларацией по налогу на прибыль</t>
  </si>
  <si>
    <t xml:space="preserve">Расходы по данной статье  рассчитываются как процентное соотношение от размера фонда оплаты труда. </t>
  </si>
  <si>
    <t xml:space="preserve">1.2.9</t>
  </si>
  <si>
    <t xml:space="preserve">прочие налоги</t>
  </si>
  <si>
    <t xml:space="preserve">в соответствии с результатами фактической деятельности</t>
  </si>
  <si>
    <t xml:space="preserve">Указана общая сумма фактических процентов к уплате, включающая проценты по кредитам и займам, а также прочие процентные расходы</t>
  </si>
  <si>
    <t xml:space="preserve">1.2.10</t>
  </si>
  <si>
    <t xml:space="preserve"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</si>
  <si>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 xml:space="preserve">Фактические расходы сложились с учетом начисления амортизации на  введенные объекты основных средств в рамках исполнения ИПР.</t>
  </si>
  <si>
    <t xml:space="preserve">1.2.10.1</t>
  </si>
  <si>
    <t xml:space="preserve">Справочно: "Количество льготных технологических присоединений"</t>
  </si>
  <si>
    <t xml:space="preserve">ед.</t>
  </si>
  <si>
    <t xml:space="preserve">нет данных</t>
  </si>
  <si>
    <t xml:space="preserve">1.2.11</t>
  </si>
  <si>
    <t xml:space="preserve"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</si>
  <si>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 xml:space="preserve">Указан фактический налог на прибыль, отнесенный по данным управленческого учета на передачу электрической энергии с учетом суммы изменений отложенных налоговых активов и обязательств</t>
  </si>
  <si>
    <t xml:space="preserve">1.2.12</t>
  </si>
  <si>
    <t xml:space="preserve">прочие неподконтрольные расходы (с расшифровкой)</t>
  </si>
  <si>
    <t xml:space="preserve">1.2.12.1.</t>
  </si>
  <si>
    <t xml:space="preserve">проценты за кредит </t>
  </si>
  <si>
    <t xml:space="preserve"> В связи с формированием отчетных данных, величина выпадающих доходов может быть пересмотрена.</t>
  </si>
  <si>
    <t xml:space="preserve">1.2.12.2.</t>
  </si>
  <si>
    <t xml:space="preserve">эмиссия ценных бумаг</t>
  </si>
  <si>
    <t xml:space="preserve">Произведена допэмиссия акций Общества</t>
  </si>
  <si>
    <t xml:space="preserve">По факту указано количество льготных ТП стоимостью 550 рублей</t>
  </si>
  <si>
    <t xml:space="preserve">1.2.12.3.</t>
  </si>
  <si>
    <t xml:space="preserve">Прочие налоги из прибыли (сальдо)</t>
  </si>
  <si>
    <t xml:space="preserve">1.2.12.4.</t>
  </si>
  <si>
    <t xml:space="preserve">Оплата труда работников произв. сферы из прибыли</t>
  </si>
  <si>
    <t xml:space="preserve">1.2.12.5.</t>
  </si>
  <si>
    <t xml:space="preserve">Затраты социального характера</t>
  </si>
  <si>
    <t xml:space="preserve">по факту отражено сальдо общей величины начисленного и воссстановленного в 2020 году резерва по сомнительным долгам.</t>
  </si>
  <si>
    <t xml:space="preserve">1.2.12.6.</t>
  </si>
  <si>
    <t xml:space="preserve">отчисления профсоюзу</t>
  </si>
  <si>
    <t xml:space="preserve">Обусловлено фактическими результатами деятельности</t>
  </si>
  <si>
    <t xml:space="preserve">1.2.12.7</t>
  </si>
  <si>
    <t xml:space="preserve">прочие льготы и компенсации согл. Колл.Дог</t>
  </si>
  <si>
    <t xml:space="preserve">Фактические выплаты производились в соответствии с коллективным договором</t>
  </si>
  <si>
    <t xml:space="preserve">1.2.12.8</t>
  </si>
  <si>
    <t xml:space="preserve">судебные издержки (госпошлина)</t>
  </si>
  <si>
    <t xml:space="preserve">1.2.12.9</t>
  </si>
  <si>
    <t xml:space="preserve">прочие расходы (сальдо)</t>
  </si>
  <si>
    <t xml:space="preserve">1.3</t>
  </si>
  <si>
    <t xml:space="preserve">недополученный по независящим причинам доход (+)/избыток средств, полученный в предыдущем периоде регулирования (-)</t>
  </si>
  <si>
    <t xml:space="preserve">II</t>
  </si>
  <si>
    <t xml:space="preserve">Справочно: расходы на ремонт, всего (пункт 1.1.1.2 + пункт 1.1.2.1 + пункт 1.1.3.1)</t>
  </si>
  <si>
    <t xml:space="preserve">III</t>
  </si>
  <si>
    <t xml:space="preserve">Необходимая валовая выручка на оплату технологического расхода (потерь) электроэнергии</t>
  </si>
  <si>
    <t xml:space="preserve">экономия от проведения мероприятий по сокращению потерь</t>
  </si>
  <si>
    <t xml:space="preserve">Справочно:
Объем технологических потерь</t>
  </si>
  <si>
    <t xml:space="preserve">МВт∙ч</t>
  </si>
  <si>
    <t xml:space="preserve">Обусловлено наличием прочих доходов, в том числе доходов в виде санкций за нарушение договорных обязательств</t>
  </si>
  <si>
    <t xml:space="preserve">Справочно:
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</si>
  <si>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руб./МВт.ч.</t>
  </si>
  <si>
    <t xml:space="preserve"> В связи с формированием отчетных данных, величина фактических корректировок может быть пересмотрена.</t>
  </si>
  <si>
    <t xml:space="preserve">IV</t>
  </si>
  <si>
    <t xml:space="preserve"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</si>
  <si>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 xml:space="preserve">общее количество точек подключения на конец года</t>
  </si>
  <si>
    <t xml:space="preserve">шт.</t>
  </si>
  <si>
    <t xml:space="preserve">2</t>
  </si>
  <si>
    <t xml:space="preserve">Трансформаторная мощность подстанций, всего</t>
  </si>
  <si>
    <t xml:space="preserve">МВа</t>
  </si>
  <si>
    <t xml:space="preserve">2.1.</t>
  </si>
  <si>
    <t xml:space="preserve">в том числе трансформаторная мощность подстанций на уровне напряжения ВН</t>
  </si>
  <si>
    <t xml:space="preserve">2.2</t>
  </si>
  <si>
    <t xml:space="preserve">в том числе трансформаторная мощность подстанций на уровне напряжения СН I</t>
  </si>
  <si>
    <t xml:space="preserve">Общее количество точек подлючения указано без учета точек технического учета электроэнергии</t>
  </si>
  <si>
    <t xml:space="preserve">2.3</t>
  </si>
  <si>
    <t xml:space="preserve">в том числе трансформаторная мощность подстанций на уровне напряжения СН II</t>
  </si>
  <si>
    <t xml:space="preserve">3</t>
  </si>
  <si>
    <t xml:space="preserve">Количество условных единиц по линиям электропередач, всего</t>
  </si>
  <si>
    <t xml:space="preserve">у.е.</t>
  </si>
  <si>
    <t xml:space="preserve">3.1</t>
  </si>
  <si>
    <t xml:space="preserve">в том числе количество условных единиц по линиям электропередач на уровне напряжения ВН</t>
  </si>
  <si>
    <t xml:space="preserve">3.2</t>
  </si>
  <si>
    <t xml:space="preserve">в том числе количество условных единиц по линиям электропередач на уровне напряжения СН I</t>
  </si>
  <si>
    <t xml:space="preserve">3.3</t>
  </si>
  <si>
    <t xml:space="preserve">в том числе количество условных единиц по линиям электропередач на уровне напряжения СН II</t>
  </si>
  <si>
    <t xml:space="preserve">3.4</t>
  </si>
  <si>
    <t xml:space="preserve">в том числе количество условных единиц по линиям электропередач на уровне напряжения НН</t>
  </si>
  <si>
    <t xml:space="preserve">4</t>
  </si>
  <si>
    <t xml:space="preserve">Количество условных единиц по подстанциям, всего</t>
  </si>
  <si>
    <t xml:space="preserve">4.1</t>
  </si>
  <si>
    <t xml:space="preserve">в том числе количество условных единиц по подстанциям на уровне напряжения ВН</t>
  </si>
  <si>
    <t xml:space="preserve">4.2</t>
  </si>
  <si>
    <t xml:space="preserve">в том числе количество условных единиц по подстанциям на уровне напряжения СН I</t>
  </si>
  <si>
    <t xml:space="preserve">4.3</t>
  </si>
  <si>
    <t xml:space="preserve">в том числе количество условных единиц по подстанциям на уровне напряжения СН II</t>
  </si>
  <si>
    <t xml:space="preserve">4.4</t>
  </si>
  <si>
    <t xml:space="preserve">в том числе количество условных единиц по подстанциям на уровне напряжения НН</t>
  </si>
  <si>
    <t xml:space="preserve">5</t>
  </si>
  <si>
    <t xml:space="preserve">Длина линий электропередач, всего</t>
  </si>
  <si>
    <t xml:space="preserve">км</t>
  </si>
  <si>
    <t xml:space="preserve">5.1</t>
  </si>
  <si>
    <t xml:space="preserve">в том числе длина линий электропередач на уровне напряжения ВН</t>
  </si>
  <si>
    <t xml:space="preserve">5.2</t>
  </si>
  <si>
    <t xml:space="preserve">в том числе длина линий электропередач на уровне напряжения СН I</t>
  </si>
  <si>
    <t xml:space="preserve">5.3</t>
  </si>
  <si>
    <t xml:space="preserve">в том числе длина линий электропередач на уровне напряжения СН II</t>
  </si>
  <si>
    <t xml:space="preserve">5.4</t>
  </si>
  <si>
    <t xml:space="preserve">в том числе длина линий электропередач на уровне напряжения НН</t>
  </si>
  <si>
    <t xml:space="preserve">6</t>
  </si>
  <si>
    <t xml:space="preserve">Доля кабельных линий электропередач</t>
  </si>
  <si>
    <t xml:space="preserve">%</t>
  </si>
  <si>
    <t xml:space="preserve">7</t>
  </si>
  <si>
    <t xml:space="preserve">Ввод в эксплуатацию новых объектов электросетевого комплекса на конец года</t>
  </si>
  <si>
    <t xml:space="preserve">7.1</t>
  </si>
  <si>
    <t xml:space="preserve">в том числе за счет платы за технологическое присоединение</t>
  </si>
  <si>
    <t xml:space="preserve">8</t>
  </si>
  <si>
    <t xml:space="preserve">норматив технологического расхода (потерь) электрической энергии, установленный Минэнерго России *****</t>
  </si>
  <si>
    <t xml:space="preserve">Примечание:</t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</si>
  <si>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</si>
  <si>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</si>
  <si>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***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</si>
  <si>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****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</si>
  <si>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*****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</si>
  <si>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******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2021 является третьим годом первого долгосрочного периода регулированяи в связи с чем данные по подконтрольным расходам не публикются 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</si>
</sst>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@"/>
    <numFmt numFmtId="167" formatCode="#,##0.00"/>
    <numFmt numFmtId="168" formatCode="#,##0.00%"/>
    <numFmt numFmtId="169" formatCode="#,##0"/>
    <numFmt numFmtId="170" formatCode="0"/>
    <numFmt numFmtId="171" formatCode="0.00"/>
    <numFmt numFmtId="172" formatCode="0.00%"/>
  </numFmts>
  <fonts count="13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.5"/>
      <name val="Times New Roman"/>
      <family val="1"/>
      <charset val="204"/>
    </font>
    <font>
      <b val="true"/>
      <sz val="10.5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9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true" indent="15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lc Percent (0)" xfId="20"/>
    <cellStyle name="Обычный 2" xfId="21"/>
    <cellStyle name="Обычный 2 2" xfId="22"/>
    <cellStyle name="Процентный 2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40;&#1054;%20&#1050;&#1088;&#1099;&#1084;&#1101;&#1085;&#1077;&#1088;&#1075;&#1086;%202022.xlsm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40;&#1054;%20&#1050;&#1088;&#1099;&#1084;&#1101;&#1085;&#1077;&#1088;&#1075;&#1086;%202022.xlsm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88;&#1072;&#1089;&#1082;&#1088;&#1099;&#1090;&#1080;&#1077;%20&#1080;&#1085;&#1092;&#1086;&#1088;&#1084;&#1072;&#1094;&#1080;&#1080;/&#1092;&#1072;&#1082;&#1090;%202021/home/adzhiev_ms/&#1044;&#1086;&#1082;&#1091;&#1084;&#1077;&#1085;&#1090;&#1099;/&#1090;&#1072;&#1082;&#1088;&#1080;&#1092;&#1099;%202022/&#1040;&#1054;%20&#1050;&#1088;&#1099;&#1084;&#1101;&#1085;&#1077;&#1088;&#1075;&#1086;%202022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0 ИТК"/>
      <sheetName val="12 Тарифная модель"/>
      <sheetName val="Лист8"/>
      <sheetName val="14 Структура затрат"/>
      <sheetName val="15 Обоснованность тарифов"/>
      <sheetName val="16 Собираемость "/>
      <sheetName val="для справки (Н)"/>
      <sheetName val="приложение"/>
      <sheetName val="Субсидии"/>
      <sheetName val="ДПР"/>
      <sheetName val="выпадающие"/>
      <sheetName val="выручка"/>
      <sheetName val="ОРЕХ"/>
      <sheetName val="НиК"/>
      <sheetName val="Ф 4.1"/>
      <sheetName val="Ф 4.2"/>
      <sheetName val="ИПР"/>
      <sheetName val="бездоговор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10 ИТК"/>
      <sheetName val="12 Тарифная модель"/>
      <sheetName val="Лист8"/>
      <sheetName val="14 Структура затрат"/>
      <sheetName val="15 Обоснованность тарифов"/>
      <sheetName val="16 Собираемость "/>
      <sheetName val="для справки (Н)"/>
      <sheetName val="приложение"/>
      <sheetName val="Субсидии"/>
      <sheetName val="ДПР"/>
      <sheetName val="выпадающие"/>
      <sheetName val="выручка"/>
      <sheetName val="ОРЕХ"/>
      <sheetName val="НиК"/>
      <sheetName val="Ф 4.1"/>
      <sheetName val="Ф 4.2"/>
      <sheetName val="ИПР"/>
      <sheetName val="бездоговор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10 ИТК"/>
      <sheetName val="12 Тарифная модель"/>
      <sheetName val="Лист8"/>
      <sheetName val="14 Структура затрат"/>
      <sheetName val="15 Обоснованность тарифов"/>
      <sheetName val="16 Собираемость "/>
      <sheetName val="для справки (Н)"/>
      <sheetName val="приложение"/>
      <sheetName val="Субсидии"/>
      <sheetName val="ДПР"/>
      <sheetName val="выпадающие"/>
      <sheetName val="выручка"/>
      <sheetName val="ОРЕХ"/>
      <sheetName val="НиК"/>
      <sheetName val="Ф 4.1"/>
      <sheetName val="Ф 4.2"/>
      <sheetName val="ИПР"/>
      <sheetName val="бездоговор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D1048576"/>
  <sheetViews>
    <sheetView showFormulas="false" showGridLines="true" showRowColHeaders="true" showZeros="true" rightToLeft="false" tabSelected="true" showOutlineSymbols="true" defaultGridColor="true" view="pageBreakPreview" topLeftCell="A91" colorId="64" zoomScale="80" zoomScaleNormal="100" zoomScalePageLayoutView="80" workbookViewId="0">
      <selection pane="topLeft" activeCell="BU44" activeCellId="0" sqref="BU44"/>
    </sheetView>
  </sheetViews>
  <sheetFormatPr defaultColWidth="0.89453125" defaultRowHeight="13.8" zeroHeight="false" outlineLevelRow="0" outlineLevelCol="0"/>
  <cols>
    <col collapsed="false" customWidth="false" hidden="false" outlineLevel="0" max="8" min="1" style="1" width="0.89"/>
    <col collapsed="false" customWidth="true" hidden="false" outlineLevel="0" max="9" min="9" style="1" width="6.16"/>
    <col collapsed="false" customWidth="false" hidden="false" outlineLevel="0" max="57" min="10" style="1" width="0.89"/>
    <col collapsed="false" customWidth="true" hidden="false" outlineLevel="0" max="58" min="58" style="1" width="5.09"/>
    <col collapsed="false" customWidth="true" hidden="false" outlineLevel="0" max="59" min="59" style="1" width="10.19"/>
    <col collapsed="false" customWidth="false" hidden="false" outlineLevel="0" max="69" min="60" style="1" width="0.89"/>
    <col collapsed="false" customWidth="true" hidden="false" outlineLevel="0" max="70" min="70" style="1" width="2.31"/>
    <col collapsed="false" customWidth="true" hidden="false" outlineLevel="0" max="71" min="71" style="1" width="15.11"/>
    <col collapsed="false" customWidth="true" hidden="false" outlineLevel="0" max="72" min="72" style="1" width="13.33"/>
    <col collapsed="false" customWidth="false" hidden="false" outlineLevel="0" max="88" min="73" style="1" width="0.89"/>
    <col collapsed="false" customWidth="true" hidden="false" outlineLevel="0" max="89" min="89" style="1" width="26.66"/>
    <col collapsed="false" customWidth="true" hidden="false" outlineLevel="0" max="90" min="90" style="1" width="10.45"/>
    <col collapsed="false" customWidth="true" hidden="false" outlineLevel="0" max="91" min="91" style="1" width="33.87"/>
    <col collapsed="false" customWidth="true" hidden="false" outlineLevel="0" max="92" min="92" style="1" width="9.2"/>
    <col collapsed="false" customWidth="true" hidden="false" outlineLevel="0" max="93" min="93" style="1" width="16.67"/>
    <col collapsed="false" customWidth="false" hidden="false" outlineLevel="0" max="101" min="94" style="1" width="0.89"/>
    <col collapsed="false" customWidth="true" hidden="false" outlineLevel="0" max="102" min="102" style="1" width="34"/>
    <col collapsed="false" customWidth="false" hidden="false" outlineLevel="0" max="106" min="103" style="1" width="0.89"/>
    <col collapsed="false" customWidth="true" hidden="false" outlineLevel="0" max="107" min="107" style="1" width="8"/>
    <col collapsed="false" customWidth="false" hidden="false" outlineLevel="0" max="110" min="108" style="1" width="0.89"/>
    <col collapsed="false" customWidth="true" hidden="false" outlineLevel="0" max="112" min="111" style="1" width="8"/>
    <col collapsed="false" customWidth="false" hidden="false" outlineLevel="0" max="120" min="113" style="1" width="0.89"/>
    <col collapsed="false" customWidth="true" hidden="false" outlineLevel="0" max="121" min="121" style="1" width="7"/>
    <col collapsed="false" customWidth="false" hidden="false" outlineLevel="0" max="1024" min="122" style="1" width="0.89"/>
  </cols>
  <sheetData>
    <row r="1" s="2" customFormat="true" ht="12" hidden="false" customHeight="true" outlineLevel="0" collapsed="false">
      <c r="BN1" s="2" t="s">
        <v>0</v>
      </c>
    </row>
    <row r="2" s="2" customFormat="true" ht="12" hidden="false" customHeight="true" outlineLevel="0" collapsed="false">
      <c r="BN2" s="2" t="s">
        <v>1</v>
      </c>
    </row>
    <row r="3" s="2" customFormat="true" ht="12" hidden="false" customHeight="true" outlineLevel="0" collapsed="false">
      <c r="BN3" s="2" t="s">
        <v>2</v>
      </c>
    </row>
    <row r="4" customFormat="false" ht="21" hidden="false" customHeight="true" outlineLevel="0" collapsed="false"/>
    <row r="5" s="4" customFormat="true" ht="14.25" hidden="false" customHeight="true" outlineLevel="0" collapsed="false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="4" customFormat="true" ht="14.25" hidden="false" customHeight="true" outlineLevel="0" collapsed="false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="4" customFormat="true" ht="14.25" hidden="false" customHeight="true" outlineLevel="0" collapsed="false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="4" customFormat="true" ht="14.25" hidden="false" customHeight="true" outlineLevel="0" collapsed="false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customFormat="false" ht="21" hidden="false" customHeight="true" outlineLevel="0" collapsed="false"/>
    <row r="10" customFormat="false" ht="13.8" hidden="false" customHeight="false" outlineLevel="0" collapsed="false">
      <c r="C10" s="5" t="s">
        <v>7</v>
      </c>
      <c r="D10" s="5"/>
      <c r="AG10" s="6" t="s">
        <v>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customFormat="false" ht="13.8" hidden="false" customHeight="false" outlineLevel="0" collapsed="false">
      <c r="C11" s="5" t="s">
        <v>9</v>
      </c>
      <c r="D11" s="5"/>
      <c r="J11" s="7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customFormat="false" ht="13.8" hidden="false" customHeight="false" outlineLevel="0" collapsed="false">
      <c r="C12" s="5" t="s">
        <v>11</v>
      </c>
      <c r="D12" s="5"/>
      <c r="J12" s="8" t="s">
        <v>12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T12" s="9"/>
    </row>
    <row r="13" customFormat="false" ht="13.8" hidden="false" customHeight="false" outlineLevel="0" collapsed="false">
      <c r="C13" s="5" t="s">
        <v>13</v>
      </c>
      <c r="D13" s="5"/>
      <c r="AQ13" s="10" t="s">
        <v>14</v>
      </c>
      <c r="AR13" s="10"/>
      <c r="AS13" s="10"/>
      <c r="AT13" s="10"/>
      <c r="AU13" s="10"/>
      <c r="AV13" s="10"/>
      <c r="AW13" s="10"/>
      <c r="AX13" s="10"/>
      <c r="AY13" s="11" t="s">
        <v>15</v>
      </c>
      <c r="AZ13" s="11"/>
      <c r="BA13" s="10" t="s">
        <v>16</v>
      </c>
      <c r="BB13" s="10"/>
      <c r="BC13" s="10"/>
      <c r="BD13" s="10"/>
      <c r="BE13" s="10"/>
      <c r="BF13" s="10"/>
      <c r="BG13" s="10"/>
      <c r="BH13" s="1" t="s">
        <v>17</v>
      </c>
      <c r="BS13" s="9"/>
      <c r="BT13" s="9"/>
      <c r="BU13" s="9" t="e">
        <f aca="false">#VALUE!</f>
        <v>#VALUE!</v>
      </c>
      <c r="BV13" s="9" t="n">
        <v>0</v>
      </c>
    </row>
    <row r="15" s="14" customFormat="true" ht="13.2" hidden="false" customHeight="true" outlineLevel="0" collapsed="false">
      <c r="A15" s="12" t="s">
        <v>18</v>
      </c>
      <c r="B15" s="12"/>
      <c r="C15" s="12"/>
      <c r="D15" s="12"/>
      <c r="E15" s="12"/>
      <c r="F15" s="12"/>
      <c r="G15" s="12"/>
      <c r="H15" s="12"/>
      <c r="I15" s="12"/>
      <c r="J15" s="12" t="s">
        <v>19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20</v>
      </c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3" t="s">
        <v>21</v>
      </c>
      <c r="BT15" s="13"/>
      <c r="BU15" s="12" t="s">
        <v>22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</row>
    <row r="16" s="14" customFormat="true" ht="13.2" hidden="false" customHeight="false" outlineLevel="0" collapsed="false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3" t="s">
        <v>23</v>
      </c>
      <c r="BT16" s="13" t="s">
        <v>24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</row>
    <row r="17" s="14" customFormat="true" ht="15" hidden="false" customHeight="true" outlineLevel="0" collapsed="false">
      <c r="A17" s="15" t="s">
        <v>25</v>
      </c>
      <c r="B17" s="15"/>
      <c r="C17" s="15"/>
      <c r="D17" s="15"/>
      <c r="E17" s="15"/>
      <c r="F17" s="15"/>
      <c r="G17" s="15"/>
      <c r="H17" s="15"/>
      <c r="I17" s="15"/>
      <c r="J17" s="16" t="s">
        <v>26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7" t="s">
        <v>27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3" t="s">
        <v>27</v>
      </c>
      <c r="BT17" s="13" t="s">
        <v>27</v>
      </c>
      <c r="BU17" s="12" t="s">
        <v>27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</row>
    <row r="18" s="14" customFormat="true" ht="54.6" hidden="false" customHeight="true" outlineLevel="0" collapsed="false">
      <c r="A18" s="18" t="s">
        <v>28</v>
      </c>
      <c r="B18" s="18"/>
      <c r="C18" s="18"/>
      <c r="D18" s="18"/>
      <c r="E18" s="18"/>
      <c r="F18" s="18"/>
      <c r="G18" s="18"/>
      <c r="H18" s="18"/>
      <c r="I18" s="18"/>
      <c r="J18" s="19" t="s">
        <v>29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20" t="s">
        <v>30</v>
      </c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1" t="n">
        <f aca="false">BS19+BS44+BS67</f>
        <v>670724.894</v>
      </c>
      <c r="BT18" s="21" t="n">
        <f aca="false">BT19+BT44+BT67</f>
        <v>1100286.77701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3"/>
      <c r="CM18" s="24" t="n">
        <f aca="false">BT18/BS18-1</f>
        <v>0.640444222143334</v>
      </c>
    </row>
    <row r="19" s="14" customFormat="true" ht="55.95" hidden="false" customHeight="true" outlineLevel="0" collapsed="false">
      <c r="A19" s="18" t="s">
        <v>31</v>
      </c>
      <c r="B19" s="18"/>
      <c r="C19" s="18"/>
      <c r="D19" s="18"/>
      <c r="E19" s="18"/>
      <c r="F19" s="18"/>
      <c r="G19" s="18"/>
      <c r="H19" s="18"/>
      <c r="I19" s="18"/>
      <c r="J19" s="19" t="s">
        <v>32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0" t="s">
        <v>30</v>
      </c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1" t="n">
        <f aca="false">BS20+BS25+BS27+BS42+BS43</f>
        <v>183511.634</v>
      </c>
      <c r="BT19" s="21" t="n">
        <f aca="false">BT20+BT25+BT27+BT42+BT43</f>
        <v>511597.71526</v>
      </c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3"/>
      <c r="CM19" s="24" t="n">
        <f aca="false">BT19/BS19-1</f>
        <v>1.78782169886842</v>
      </c>
    </row>
    <row r="20" s="14" customFormat="true" ht="13.95" hidden="true" customHeight="true" outlineLevel="0" collapsed="false">
      <c r="A20" s="15" t="s">
        <v>33</v>
      </c>
      <c r="B20" s="15"/>
      <c r="C20" s="15"/>
      <c r="D20" s="15"/>
      <c r="E20" s="15"/>
      <c r="F20" s="15"/>
      <c r="G20" s="15"/>
      <c r="H20" s="15"/>
      <c r="I20" s="15"/>
      <c r="J20" s="16" t="s">
        <v>34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7" t="s">
        <v>30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26" t="n">
        <f aca="false">BS21+BS23</f>
        <v>42254.01</v>
      </c>
      <c r="BT20" s="26" t="n">
        <f aca="false">BT21+BT23</f>
        <v>429163.43931</v>
      </c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23"/>
      <c r="CM20" s="24" t="n">
        <f aca="false">BT20/BS20-1</f>
        <v>9.15675055006613</v>
      </c>
    </row>
    <row r="21" s="14" customFormat="true" ht="25.5" hidden="true" customHeight="true" outlineLevel="0" collapsed="false">
      <c r="A21" s="15" t="s">
        <v>35</v>
      </c>
      <c r="B21" s="15"/>
      <c r="C21" s="15"/>
      <c r="D21" s="15"/>
      <c r="E21" s="15"/>
      <c r="F21" s="15"/>
      <c r="G21" s="15"/>
      <c r="H21" s="15"/>
      <c r="I21" s="15"/>
      <c r="J21" s="16" t="s">
        <v>36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7" t="s">
        <v>30</v>
      </c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26" t="n">
        <f aca="false">'[3]14 Структура затрат'!H69</f>
        <v>1590.98</v>
      </c>
      <c r="BT21" s="26" t="n">
        <f aca="false">'[3]14 Структура затрат'!I69</f>
        <v>2114.76162</v>
      </c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23"/>
      <c r="CM21" s="24" t="n">
        <f aca="false">BT21/BS21-1</f>
        <v>0.329219487359992</v>
      </c>
    </row>
    <row r="22" s="14" customFormat="true" ht="62.4" hidden="true" customHeight="true" outlineLevel="0" collapsed="false">
      <c r="A22" s="15" t="s">
        <v>37</v>
      </c>
      <c r="B22" s="15"/>
      <c r="C22" s="15"/>
      <c r="D22" s="15"/>
      <c r="E22" s="15"/>
      <c r="F22" s="15"/>
      <c r="G22" s="15"/>
      <c r="H22" s="15"/>
      <c r="I22" s="15"/>
      <c r="J22" s="16" t="s">
        <v>38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7" t="s">
        <v>30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26" t="n">
        <v>0</v>
      </c>
      <c r="BT22" s="26" t="n">
        <v>0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23"/>
      <c r="CM22" s="24" t="e">
        <f aca="false">BT22/BS22-1</f>
        <v>#DIV/0!</v>
      </c>
      <c r="CN22" s="27" t="s">
        <v>39</v>
      </c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="14" customFormat="true" ht="61.2" hidden="true" customHeight="true" outlineLevel="0" collapsed="false">
      <c r="A23" s="15" t="s">
        <v>40</v>
      </c>
      <c r="B23" s="15"/>
      <c r="C23" s="15"/>
      <c r="D23" s="15"/>
      <c r="E23" s="15"/>
      <c r="F23" s="15"/>
      <c r="G23" s="15"/>
      <c r="H23" s="15"/>
      <c r="I23" s="15"/>
      <c r="J23" s="16" t="s">
        <v>41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7" t="s">
        <v>30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26" t="n">
        <f aca="false">'[3]14 Структура затрат'!H70+'[3]14 Структура затрат'!H73</f>
        <v>40663.03</v>
      </c>
      <c r="BT23" s="26" t="n">
        <f aca="false">'[3]14 Структура затрат'!I70+'[3]14 Структура затрат'!I73</f>
        <v>427048.67769</v>
      </c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23"/>
      <c r="CM23" s="24" t="n">
        <f aca="false">BT23/BS23-1</f>
        <v>9.50213615881551</v>
      </c>
      <c r="CN23" s="12" t="s">
        <v>42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</row>
    <row r="24" s="14" customFormat="true" ht="57" hidden="true" customHeight="true" outlineLevel="0" collapsed="false">
      <c r="A24" s="15" t="s">
        <v>43</v>
      </c>
      <c r="B24" s="15"/>
      <c r="C24" s="15"/>
      <c r="D24" s="15"/>
      <c r="E24" s="15"/>
      <c r="F24" s="15"/>
      <c r="G24" s="15"/>
      <c r="H24" s="15"/>
      <c r="I24" s="15"/>
      <c r="J24" s="16"/>
      <c r="K24" s="28" t="s">
        <v>38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17" t="s">
        <v>30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26" t="n">
        <f aca="false">'[3]14 Структура затрат'!H73</f>
        <v>24804.01</v>
      </c>
      <c r="BT24" s="26" t="n">
        <f aca="false">'[3]14 Структура затрат'!I73</f>
        <v>410234.91571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23"/>
      <c r="CM24" s="24" t="n">
        <f aca="false">BT24/BS24-1</f>
        <v>15.5390562134913</v>
      </c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</row>
    <row r="25" s="14" customFormat="true" ht="66.6" hidden="true" customHeight="true" outlineLevel="0" collapsed="false">
      <c r="A25" s="15" t="s">
        <v>44</v>
      </c>
      <c r="B25" s="15"/>
      <c r="C25" s="15"/>
      <c r="D25" s="15"/>
      <c r="E25" s="15"/>
      <c r="F25" s="15"/>
      <c r="G25" s="15"/>
      <c r="H25" s="15"/>
      <c r="I25" s="15"/>
      <c r="J25" s="29" t="s">
        <v>45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17" t="s">
        <v>30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26" t="n">
        <f aca="false">'[1]14 Структура затрат'!H71</f>
        <v>72786.05</v>
      </c>
      <c r="BT25" s="26" t="n">
        <f aca="false">'[3]14 Структура затрат'!I71</f>
        <v>40655.1872</v>
      </c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23"/>
      <c r="CM25" s="24" t="n">
        <f aca="false">BT25/BS25-1</f>
        <v>-0.441442595112662</v>
      </c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</row>
    <row r="26" s="14" customFormat="true" ht="27" hidden="true" customHeight="true" outlineLevel="0" collapsed="false">
      <c r="A26" s="15" t="s">
        <v>46</v>
      </c>
      <c r="B26" s="15"/>
      <c r="C26" s="15"/>
      <c r="D26" s="15"/>
      <c r="E26" s="15"/>
      <c r="F26" s="15"/>
      <c r="G26" s="15"/>
      <c r="H26" s="15"/>
      <c r="I26" s="15"/>
      <c r="J26" s="16"/>
      <c r="K26" s="28" t="s">
        <v>38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17" t="s">
        <v>30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26"/>
      <c r="BT26" s="30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23"/>
      <c r="CM26" s="24" t="e">
        <f aca="false">BT26/BS26-1</f>
        <v>#DIV/0!</v>
      </c>
      <c r="CN26" s="12" t="s">
        <v>47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="14" customFormat="true" ht="24" hidden="true" customHeight="true" outlineLevel="0" collapsed="false">
      <c r="A27" s="15" t="s">
        <v>48</v>
      </c>
      <c r="B27" s="15"/>
      <c r="C27" s="15"/>
      <c r="D27" s="15"/>
      <c r="E27" s="15"/>
      <c r="F27" s="15"/>
      <c r="G27" s="15"/>
      <c r="H27" s="15"/>
      <c r="I27" s="15"/>
      <c r="J27" s="16"/>
      <c r="K27" s="28" t="s">
        <v>49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17" t="s">
        <v>30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26" t="n">
        <f aca="false">BS28+BS29+BS30</f>
        <v>68471.574</v>
      </c>
      <c r="BT27" s="26" t="n">
        <f aca="false">BT28+BT29+BT30</f>
        <v>41779.08875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23"/>
      <c r="CM27" s="24" t="n">
        <f aca="false">BT27/BS27-1</f>
        <v>-0.389833089713988</v>
      </c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</row>
    <row r="28" s="14" customFormat="true" ht="26.5" hidden="true" customHeight="true" outlineLevel="0" collapsed="false">
      <c r="A28" s="15" t="s">
        <v>50</v>
      </c>
      <c r="B28" s="15"/>
      <c r="C28" s="15"/>
      <c r="D28" s="15"/>
      <c r="E28" s="15"/>
      <c r="F28" s="15"/>
      <c r="G28" s="15"/>
      <c r="H28" s="15"/>
      <c r="I28" s="15"/>
      <c r="J28" s="16"/>
      <c r="K28" s="28" t="s">
        <v>51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17" t="s">
        <v>30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26" t="n">
        <v>0</v>
      </c>
      <c r="BT28" s="26" t="n">
        <v>0</v>
      </c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23"/>
      <c r="CM28" s="24" t="e">
        <f aca="false">BT28/BS28-1</f>
        <v>#DIV/0!</v>
      </c>
      <c r="CN28" s="12" t="s">
        <v>52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</row>
    <row r="29" s="14" customFormat="true" ht="25.5" hidden="true" customHeight="true" outlineLevel="0" collapsed="false">
      <c r="A29" s="15" t="s">
        <v>53</v>
      </c>
      <c r="B29" s="15"/>
      <c r="C29" s="15"/>
      <c r="D29" s="15"/>
      <c r="E29" s="15"/>
      <c r="F29" s="15"/>
      <c r="G29" s="15"/>
      <c r="H29" s="15"/>
      <c r="I29" s="15"/>
      <c r="J29" s="16"/>
      <c r="K29" s="28" t="s">
        <v>54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17" t="s">
        <v>30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26" t="n">
        <v>0</v>
      </c>
      <c r="BT29" s="26" t="n">
        <v>0</v>
      </c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23"/>
      <c r="CM29" s="24" t="e">
        <f aca="false">BT29/BS29-1</f>
        <v>#DIV/0!</v>
      </c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</row>
    <row r="30" s="14" customFormat="true" ht="23.4" hidden="true" customHeight="true" outlineLevel="0" collapsed="false">
      <c r="A30" s="15" t="s">
        <v>55</v>
      </c>
      <c r="B30" s="15"/>
      <c r="C30" s="15"/>
      <c r="D30" s="15"/>
      <c r="E30" s="15"/>
      <c r="F30" s="15"/>
      <c r="G30" s="15"/>
      <c r="H30" s="15"/>
      <c r="I30" s="15"/>
      <c r="J30" s="16"/>
      <c r="K30" s="28" t="s">
        <v>56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17" t="s">
        <v>30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26" t="n">
        <f aca="false">BS31+BS32+BS33+BS34+BS35+BS36+BS37+BS38+BS39+BS40+BS41</f>
        <v>68471.574</v>
      </c>
      <c r="BT30" s="26" t="n">
        <f aca="false">BT31+BT32+BT33+BT34+BT35+BT36+BT37+BT38+BT39+BT40+BT41</f>
        <v>41779.08875</v>
      </c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23"/>
      <c r="CM30" s="24" t="n">
        <f aca="false">BT30/BS30-1</f>
        <v>-0.389833089713988</v>
      </c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</row>
    <row r="31" s="14" customFormat="true" ht="14.05" hidden="true" customHeight="true" outlineLevel="0" collapsed="false">
      <c r="A31" s="15" t="s">
        <v>57</v>
      </c>
      <c r="B31" s="15"/>
      <c r="C31" s="15"/>
      <c r="D31" s="15"/>
      <c r="E31" s="15"/>
      <c r="F31" s="15"/>
      <c r="G31" s="15"/>
      <c r="H31" s="15"/>
      <c r="I31" s="15"/>
      <c r="J31" s="16"/>
      <c r="K31" s="28" t="s">
        <v>58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17" t="s">
        <v>30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26" t="n">
        <f aca="false">'[3]14 Структура затрат'!H75</f>
        <v>1615.18</v>
      </c>
      <c r="BT31" s="26" t="n">
        <f aca="false">'[3]14 Структура затрат'!I75</f>
        <v>112.28481</v>
      </c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23"/>
      <c r="CM31" s="24" t="n">
        <f aca="false">BT31/BS31-1</f>
        <v>-0.930481550043958</v>
      </c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</row>
    <row r="32" s="14" customFormat="true" ht="28.2" hidden="true" customHeight="true" outlineLevel="0" collapsed="false">
      <c r="A32" s="15" t="s">
        <v>59</v>
      </c>
      <c r="B32" s="15"/>
      <c r="C32" s="15"/>
      <c r="D32" s="15"/>
      <c r="E32" s="15"/>
      <c r="F32" s="15"/>
      <c r="G32" s="15"/>
      <c r="H32" s="15"/>
      <c r="I32" s="15"/>
      <c r="J32" s="16"/>
      <c r="K32" s="28" t="s">
        <v>60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17" t="s">
        <v>30</v>
      </c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26" t="n">
        <f aca="false">'[3]14 Структура затрат'!H76</f>
        <v>58045.12</v>
      </c>
      <c r="BT32" s="26" t="n">
        <f aca="false">'[3]14 Структура затрат'!I76</f>
        <v>40024.24151</v>
      </c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23"/>
      <c r="CM32" s="24" t="n">
        <f aca="false">BT32/BS32-1</f>
        <v>-0.310463282529177</v>
      </c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="14" customFormat="true" ht="28.2" hidden="true" customHeight="true" outlineLevel="0" collapsed="false">
      <c r="A33" s="15" t="s">
        <v>61</v>
      </c>
      <c r="B33" s="15"/>
      <c r="C33" s="15"/>
      <c r="D33" s="15"/>
      <c r="E33" s="15"/>
      <c r="F33" s="15"/>
      <c r="G33" s="15"/>
      <c r="H33" s="15"/>
      <c r="I33" s="15"/>
      <c r="J33" s="16"/>
      <c r="K33" s="28" t="s">
        <v>62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17" t="s">
        <v>30</v>
      </c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26" t="n">
        <f aca="false">'[3]14 Структура затрат'!H77</f>
        <v>0</v>
      </c>
      <c r="BT33" s="26" t="n">
        <f aca="false">'[3]14 Структура затрат'!I77</f>
        <v>553.33007</v>
      </c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23"/>
      <c r="CM33" s="24" t="e">
        <f aca="false">BT33/BS33-1</f>
        <v>#DIV/0!</v>
      </c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="14" customFormat="true" ht="28.95" hidden="true" customHeight="true" outlineLevel="0" collapsed="false">
      <c r="A34" s="15" t="s">
        <v>63</v>
      </c>
      <c r="B34" s="15"/>
      <c r="C34" s="15"/>
      <c r="D34" s="15"/>
      <c r="E34" s="15"/>
      <c r="F34" s="15"/>
      <c r="G34" s="15"/>
      <c r="H34" s="15"/>
      <c r="I34" s="15"/>
      <c r="J34" s="16"/>
      <c r="K34" s="28" t="s">
        <v>64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17" t="s">
        <v>30</v>
      </c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26" t="n">
        <f aca="false">'[3]14 Структура затрат'!H78</f>
        <v>313.75</v>
      </c>
      <c r="BT34" s="26" t="n">
        <f aca="false">'[3]14 Структура затрат'!I78</f>
        <v>67</v>
      </c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23"/>
      <c r="CM34" s="24" t="n">
        <f aca="false">BT34/BS34-1</f>
        <v>-0.786454183266932</v>
      </c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="14" customFormat="true" ht="51.75" hidden="true" customHeight="true" outlineLevel="0" collapsed="false">
      <c r="A35" s="15" t="s">
        <v>65</v>
      </c>
      <c r="B35" s="15"/>
      <c r="C35" s="15"/>
      <c r="D35" s="15"/>
      <c r="E35" s="15"/>
      <c r="F35" s="15"/>
      <c r="G35" s="15"/>
      <c r="H35" s="15"/>
      <c r="I35" s="15"/>
      <c r="J35" s="16"/>
      <c r="K35" s="28" t="s">
        <v>66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17" t="s">
        <v>30</v>
      </c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26" t="n">
        <v>0</v>
      </c>
      <c r="BT35" s="26" t="n">
        <v>0</v>
      </c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23"/>
      <c r="CM35" s="24" t="e">
        <f aca="false">BT35/BS35-1</f>
        <v>#DIV/0!</v>
      </c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</row>
    <row r="36" s="14" customFormat="true" ht="24" hidden="true" customHeight="true" outlineLevel="0" collapsed="false">
      <c r="A36" s="15" t="s">
        <v>67</v>
      </c>
      <c r="B36" s="15"/>
      <c r="C36" s="15"/>
      <c r="D36" s="15"/>
      <c r="E36" s="15"/>
      <c r="F36" s="15"/>
      <c r="G36" s="15"/>
      <c r="H36" s="15"/>
      <c r="I36" s="15"/>
      <c r="J36" s="16"/>
      <c r="K36" s="28" t="s">
        <v>68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17" t="s">
        <v>30</v>
      </c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26" t="n">
        <f aca="false">'[3]14 Структура затрат'!H80</f>
        <v>910.6</v>
      </c>
      <c r="BT36" s="26" t="n">
        <f aca="false">'[3]14 Структура затрат'!I80</f>
        <v>151.81271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23"/>
      <c r="CM36" s="24" t="n">
        <f aca="false">BT36/BS36-1</f>
        <v>-0.83328276960246</v>
      </c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</row>
    <row r="37" s="14" customFormat="true" ht="24" hidden="true" customHeight="true" outlineLevel="0" collapsed="false">
      <c r="A37" s="15" t="s">
        <v>69</v>
      </c>
      <c r="B37" s="15"/>
      <c r="C37" s="15"/>
      <c r="D37" s="15"/>
      <c r="E37" s="15"/>
      <c r="F37" s="15"/>
      <c r="G37" s="15"/>
      <c r="H37" s="15"/>
      <c r="I37" s="15"/>
      <c r="J37" s="16"/>
      <c r="K37" s="28" t="s">
        <v>70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17" t="s">
        <v>30</v>
      </c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26" t="n">
        <f aca="false">'[3]14 Структура затрат'!H81</f>
        <v>5651.45</v>
      </c>
      <c r="BT37" s="26" t="n">
        <f aca="false">'[3]14 Структура затрат'!I81</f>
        <v>784.1175</v>
      </c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23"/>
      <c r="CM37" s="24" t="n">
        <f aca="false">BT37/BS37-1</f>
        <v>-0.861253749037858</v>
      </c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</row>
    <row r="38" s="14" customFormat="true" ht="44.25" hidden="true" customHeight="true" outlineLevel="0" collapsed="false">
      <c r="A38" s="15" t="s">
        <v>71</v>
      </c>
      <c r="B38" s="15"/>
      <c r="C38" s="15"/>
      <c r="D38" s="15"/>
      <c r="E38" s="15"/>
      <c r="F38" s="15"/>
      <c r="G38" s="15"/>
      <c r="H38" s="15"/>
      <c r="I38" s="15"/>
      <c r="J38" s="16"/>
      <c r="K38" s="28" t="s">
        <v>72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17" t="s">
        <v>30</v>
      </c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26" t="n">
        <f aca="false">'[3]14 Структура затрат'!H82</f>
        <v>0</v>
      </c>
      <c r="BT38" s="26" t="n">
        <f aca="false">'[3]14 Структура затрат'!I82</f>
        <v>72.86667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23"/>
      <c r="CM38" s="24" t="e">
        <f aca="false">BT38/BS38-1</f>
        <v>#DIV/0!</v>
      </c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="14" customFormat="true" ht="26.5" hidden="true" customHeight="true" outlineLevel="0" collapsed="false">
      <c r="A39" s="15" t="s">
        <v>73</v>
      </c>
      <c r="B39" s="15"/>
      <c r="C39" s="15"/>
      <c r="D39" s="15"/>
      <c r="E39" s="15"/>
      <c r="F39" s="15"/>
      <c r="G39" s="15"/>
      <c r="H39" s="15"/>
      <c r="I39" s="15"/>
      <c r="J39" s="16"/>
      <c r="K39" s="28" t="s">
        <v>74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17" t="s">
        <v>30</v>
      </c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26" t="n">
        <f aca="false">'[3]14 Структура затрат'!H83</f>
        <v>860.29</v>
      </c>
      <c r="BT39" s="26" t="n">
        <f aca="false">'[3]14 Структура затрат'!I83</f>
        <v>0</v>
      </c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23"/>
      <c r="CM39" s="24" t="n">
        <f aca="false">BT39/BS39-1</f>
        <v>-1</v>
      </c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</row>
    <row r="40" s="14" customFormat="true" ht="52.5" hidden="true" customHeight="true" outlineLevel="0" collapsed="false">
      <c r="A40" s="15" t="s">
        <v>75</v>
      </c>
      <c r="B40" s="15"/>
      <c r="C40" s="15"/>
      <c r="D40" s="15"/>
      <c r="E40" s="15"/>
      <c r="F40" s="15"/>
      <c r="G40" s="15"/>
      <c r="H40" s="15"/>
      <c r="I40" s="15"/>
      <c r="J40" s="16"/>
      <c r="K40" s="28" t="s">
        <v>76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17" t="s">
        <v>30</v>
      </c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26" t="n">
        <f aca="false">'[3]14 Структура затрат'!H84</f>
        <v>0</v>
      </c>
      <c r="BT40" s="26" t="n">
        <f aca="false">'[3]14 Структура затрат'!I84</f>
        <v>6.43548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23"/>
      <c r="CM40" s="24" t="e">
        <f aca="false">BT40/BS40-1</f>
        <v>#DIV/0!</v>
      </c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="14" customFormat="true" ht="14.05" hidden="true" customHeight="true" outlineLevel="0" collapsed="false">
      <c r="A41" s="15" t="s">
        <v>77</v>
      </c>
      <c r="B41" s="15"/>
      <c r="C41" s="15"/>
      <c r="D41" s="15"/>
      <c r="E41" s="15"/>
      <c r="F41" s="15"/>
      <c r="G41" s="15"/>
      <c r="H41" s="15"/>
      <c r="I41" s="15"/>
      <c r="J41" s="16"/>
      <c r="K41" s="28" t="s">
        <v>78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17" t="s">
        <v>30</v>
      </c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26" t="n">
        <f aca="false">'[3]14 Структура затрат'!H85</f>
        <v>1075.184</v>
      </c>
      <c r="BT41" s="26" t="n">
        <f aca="false">'[3]14 Структура затрат'!I85</f>
        <v>7</v>
      </c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23"/>
      <c r="CM41" s="24" t="n">
        <f aca="false">BT41/BS41-1</f>
        <v>-0.993489486450691</v>
      </c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</row>
    <row r="42" s="14" customFormat="true" ht="38.95" hidden="true" customHeight="true" outlineLevel="0" collapsed="false">
      <c r="A42" s="15" t="s">
        <v>79</v>
      </c>
      <c r="B42" s="15"/>
      <c r="C42" s="15"/>
      <c r="D42" s="15"/>
      <c r="E42" s="15"/>
      <c r="F42" s="15"/>
      <c r="G42" s="15"/>
      <c r="H42" s="15"/>
      <c r="I42" s="15"/>
      <c r="J42" s="16"/>
      <c r="K42" s="28" t="s">
        <v>80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17" t="s">
        <v>30</v>
      </c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26" t="n">
        <v>0</v>
      </c>
      <c r="BT42" s="26" t="n">
        <v>0</v>
      </c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23"/>
      <c r="CM42" s="24" t="e">
        <f aca="false">BT42/BS42-1</f>
        <v>#DIV/0!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</row>
    <row r="43" s="14" customFormat="true" ht="25.95" hidden="true" customHeight="true" outlineLevel="0" collapsed="false">
      <c r="A43" s="15" t="s">
        <v>81</v>
      </c>
      <c r="B43" s="15"/>
      <c r="C43" s="15"/>
      <c r="D43" s="15"/>
      <c r="E43" s="15"/>
      <c r="F43" s="15"/>
      <c r="G43" s="15"/>
      <c r="H43" s="15"/>
      <c r="I43" s="15"/>
      <c r="J43" s="16"/>
      <c r="K43" s="28" t="s">
        <v>82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17" t="s">
        <v>30</v>
      </c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26" t="n">
        <v>0</v>
      </c>
      <c r="BT43" s="26" t="n">
        <v>0</v>
      </c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23"/>
      <c r="CM43" s="24" t="e">
        <f aca="false">BT43/BS43-1</f>
        <v>#DIV/0!</v>
      </c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</row>
    <row r="44" s="14" customFormat="true" ht="27.6" hidden="false" customHeight="true" outlineLevel="0" collapsed="false">
      <c r="A44" s="18" t="s">
        <v>83</v>
      </c>
      <c r="B44" s="18"/>
      <c r="C44" s="18"/>
      <c r="D44" s="18"/>
      <c r="E44" s="18"/>
      <c r="F44" s="18"/>
      <c r="G44" s="18"/>
      <c r="H44" s="18"/>
      <c r="I44" s="18"/>
      <c r="J44" s="19"/>
      <c r="K44" s="31" t="s">
        <v>84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20" t="s">
        <v>30</v>
      </c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1" t="n">
        <f aca="false">BS45+BS46+BS47+BS48+BS49+BS50+BS51+BS52+BS53+BS54+BS56+BS57</f>
        <v>503506.63</v>
      </c>
      <c r="BT44" s="21" t="n">
        <f aca="false">BT45+BT46+BT47+BT48+BT49+BT50+BT51+BT52+BT53+BT54+BT56+BT57</f>
        <v>588689.06175</v>
      </c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23"/>
      <c r="CM44" s="24" t="n">
        <f aca="false">BT44/BS44-1</f>
        <v>0.169178371593637</v>
      </c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</row>
    <row r="45" s="14" customFormat="true" ht="27" hidden="false" customHeight="true" outlineLevel="0" collapsed="false">
      <c r="A45" s="15" t="s">
        <v>85</v>
      </c>
      <c r="B45" s="15"/>
      <c r="C45" s="15"/>
      <c r="D45" s="15"/>
      <c r="E45" s="15"/>
      <c r="F45" s="15"/>
      <c r="G45" s="15"/>
      <c r="H45" s="15"/>
      <c r="I45" s="15"/>
      <c r="J45" s="16"/>
      <c r="K45" s="28" t="s">
        <v>86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17" t="s">
        <v>30</v>
      </c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26" t="n">
        <f aca="false">'[1]14 Структура затрат'!H51</f>
        <v>457476.35</v>
      </c>
      <c r="BT45" s="26" t="n">
        <f aca="false">'[3]14 Структура затрат'!I51</f>
        <v>478505.80559</v>
      </c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23"/>
      <c r="CM45" s="24" t="n">
        <f aca="false">BT45/BS45-1</f>
        <v>0.0459683994374789</v>
      </c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</row>
    <row r="46" s="14" customFormat="true" ht="38.95" hidden="false" customHeight="true" outlineLevel="0" collapsed="false">
      <c r="A46" s="15" t="s">
        <v>87</v>
      </c>
      <c r="B46" s="15"/>
      <c r="C46" s="15"/>
      <c r="D46" s="15"/>
      <c r="E46" s="15"/>
      <c r="F46" s="15"/>
      <c r="G46" s="15"/>
      <c r="H46" s="15"/>
      <c r="I46" s="15"/>
      <c r="J46" s="16"/>
      <c r="K46" s="28" t="s">
        <v>88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17" t="s">
        <v>30</v>
      </c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26" t="n">
        <v>0</v>
      </c>
      <c r="BT46" s="26" t="n">
        <v>0</v>
      </c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23"/>
      <c r="CM46" s="24" t="e">
        <f aca="false">BT46/BS46-1</f>
        <v>#DIV/0!</v>
      </c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</row>
    <row r="47" s="14" customFormat="true" ht="57.8" hidden="false" customHeight="true" outlineLevel="0" collapsed="false">
      <c r="A47" s="15" t="s">
        <v>89</v>
      </c>
      <c r="B47" s="15"/>
      <c r="C47" s="15"/>
      <c r="D47" s="15"/>
      <c r="E47" s="15"/>
      <c r="F47" s="15"/>
      <c r="G47" s="15"/>
      <c r="H47" s="15"/>
      <c r="I47" s="15"/>
      <c r="J47" s="16"/>
      <c r="K47" s="28" t="s">
        <v>90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17" t="s">
        <v>30</v>
      </c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26" t="n">
        <f aca="false">'[1]14 Структура затрат'!H97</f>
        <v>1000.23</v>
      </c>
      <c r="BT47" s="26" t="n">
        <f aca="false">'[3]14 Структура затрат'!I97</f>
        <v>9096.55776</v>
      </c>
      <c r="BU47" s="12" t="s">
        <v>91</v>
      </c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23"/>
      <c r="CM47" s="24" t="n">
        <f aca="false">BT47/BS47-1</f>
        <v>8.09446603281245</v>
      </c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</row>
    <row r="48" s="14" customFormat="true" ht="48.75" hidden="false" customHeight="true" outlineLevel="0" collapsed="false">
      <c r="A48" s="15" t="s">
        <v>92</v>
      </c>
      <c r="B48" s="15"/>
      <c r="C48" s="15"/>
      <c r="D48" s="15"/>
      <c r="E48" s="15"/>
      <c r="F48" s="15"/>
      <c r="G48" s="15"/>
      <c r="H48" s="15"/>
      <c r="I48" s="15"/>
      <c r="J48" s="16"/>
      <c r="K48" s="28" t="s">
        <v>93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17" t="s">
        <v>30</v>
      </c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26" t="n">
        <f aca="false">'[1]14 Структура затрат'!H103</f>
        <v>21835.81</v>
      </c>
      <c r="BT48" s="26" t="n">
        <f aca="false">'[3]14 Структура затрат'!I103</f>
        <v>11670.00231</v>
      </c>
      <c r="BU48" s="12" t="s">
        <v>94</v>
      </c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23"/>
      <c r="CM48" s="24" t="n">
        <f aca="false">BT48/BS48-1</f>
        <v>-0.46555670204128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="14" customFormat="true" ht="51" hidden="false" customHeight="true" outlineLevel="0" collapsed="false">
      <c r="A49" s="15" t="s">
        <v>95</v>
      </c>
      <c r="B49" s="15"/>
      <c r="C49" s="15"/>
      <c r="D49" s="15"/>
      <c r="E49" s="15"/>
      <c r="F49" s="15"/>
      <c r="G49" s="15"/>
      <c r="H49" s="15"/>
      <c r="I49" s="15"/>
      <c r="J49" s="16"/>
      <c r="K49" s="28" t="s">
        <v>96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17" t="s">
        <v>30</v>
      </c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26" t="n">
        <v>0</v>
      </c>
      <c r="BT49" s="26" t="n">
        <v>0</v>
      </c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23"/>
      <c r="CM49" s="24" t="e">
        <f aca="false">BT49/BS49-1</f>
        <v>#DIV/0!</v>
      </c>
      <c r="CN49" s="12" t="s">
        <v>97</v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</row>
    <row r="50" s="14" customFormat="true" ht="52.5" hidden="false" customHeight="true" outlineLevel="0" collapsed="false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6"/>
      <c r="K50" s="28" t="s">
        <v>99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17" t="s">
        <v>30</v>
      </c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26" t="n">
        <v>0</v>
      </c>
      <c r="BT50" s="26" t="n">
        <f aca="false">'[3]14 Структура затрат'!I108</f>
        <v>3.79065</v>
      </c>
      <c r="BU50" s="12" t="s">
        <v>100</v>
      </c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23"/>
      <c r="CM50" s="24" t="e">
        <f aca="false">BT50/BS50-1</f>
        <v>#DIV/0!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</row>
    <row r="51" s="14" customFormat="true" ht="23.85" hidden="false" customHeight="true" outlineLevel="0" collapsed="false">
      <c r="A51" s="15" t="s">
        <v>101</v>
      </c>
      <c r="B51" s="15"/>
      <c r="C51" s="15"/>
      <c r="D51" s="15"/>
      <c r="E51" s="15"/>
      <c r="F51" s="15"/>
      <c r="G51" s="15"/>
      <c r="H51" s="15"/>
      <c r="I51" s="15"/>
      <c r="J51" s="16"/>
      <c r="K51" s="28" t="s">
        <v>102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17" t="s">
        <v>30</v>
      </c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26" t="n">
        <f aca="false">'[1]14 Структура затрат'!H114</f>
        <v>23194.24</v>
      </c>
      <c r="BT51" s="26" t="n">
        <v>27241</v>
      </c>
      <c r="BU51" s="12" t="s">
        <v>103</v>
      </c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23"/>
      <c r="CM51" s="24" t="n">
        <f aca="false">BT51/BS51-1</f>
        <v>0.174472627686874</v>
      </c>
      <c r="CN51" s="12" t="s">
        <v>104</v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</row>
    <row r="52" s="14" customFormat="true" ht="72" hidden="false" customHeight="true" outlineLevel="0" collapsed="false">
      <c r="A52" s="15" t="s">
        <v>105</v>
      </c>
      <c r="B52" s="15"/>
      <c r="C52" s="15"/>
      <c r="D52" s="15"/>
      <c r="E52" s="15"/>
      <c r="F52" s="15"/>
      <c r="G52" s="15"/>
      <c r="H52" s="15"/>
      <c r="I52" s="15"/>
      <c r="J52" s="16"/>
      <c r="K52" s="28" t="s">
        <v>106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17" t="s">
        <v>30</v>
      </c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26" t="n">
        <v>0</v>
      </c>
      <c r="BT52" s="26" t="n">
        <f aca="false">'[3]14 Структура затрат'!I104</f>
        <v>56480.461</v>
      </c>
      <c r="BU52" s="12" t="s">
        <v>107</v>
      </c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23"/>
      <c r="CM52" s="24" t="e">
        <f aca="false">BT52/BS52-1</f>
        <v>#DIV/0!</v>
      </c>
      <c r="CN52" s="12" t="s">
        <v>108</v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</row>
    <row r="53" s="14" customFormat="true" ht="40.95" hidden="false" customHeight="true" outlineLevel="0" collapsed="false">
      <c r="A53" s="15" t="s">
        <v>109</v>
      </c>
      <c r="B53" s="15"/>
      <c r="C53" s="15"/>
      <c r="D53" s="15"/>
      <c r="E53" s="15"/>
      <c r="F53" s="15"/>
      <c r="G53" s="15"/>
      <c r="H53" s="15"/>
      <c r="I53" s="15"/>
      <c r="J53" s="16"/>
      <c r="K53" s="28" t="s">
        <v>110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17" t="s">
        <v>30</v>
      </c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26" t="n">
        <v>0</v>
      </c>
      <c r="BT53" s="26" t="n">
        <f aca="false">'[3]14 Структура затрат'!I99</f>
        <v>8.57169</v>
      </c>
      <c r="BU53" s="12" t="s">
        <v>111</v>
      </c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23"/>
      <c r="CM53" s="24" t="e">
        <f aca="false">BT53/BS53-1</f>
        <v>#DIV/0!</v>
      </c>
      <c r="CN53" s="12" t="s">
        <v>112</v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</row>
    <row r="54" s="14" customFormat="true" ht="76.95" hidden="false" customHeight="true" outlineLevel="0" collapsed="false">
      <c r="A54" s="15" t="s">
        <v>113</v>
      </c>
      <c r="B54" s="15"/>
      <c r="C54" s="15"/>
      <c r="D54" s="15"/>
      <c r="E54" s="15"/>
      <c r="F54" s="15"/>
      <c r="G54" s="15"/>
      <c r="H54" s="15"/>
      <c r="I54" s="15"/>
      <c r="J54" s="16"/>
      <c r="K54" s="28" t="s">
        <v>114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17" t="s">
        <v>30</v>
      </c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26" t="n">
        <v>0</v>
      </c>
      <c r="BT54" s="30" t="n">
        <v>0</v>
      </c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23"/>
      <c r="CM54" s="24" t="e">
        <f aca="false">BT54/BS54-1</f>
        <v>#DIV/0!</v>
      </c>
      <c r="CN54" s="12" t="s">
        <v>115</v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</row>
    <row r="55" s="14" customFormat="true" ht="28.2" hidden="false" customHeight="true" outlineLevel="0" collapsed="false">
      <c r="A55" s="15" t="s">
        <v>116</v>
      </c>
      <c r="B55" s="15"/>
      <c r="C55" s="15"/>
      <c r="D55" s="15"/>
      <c r="E55" s="15"/>
      <c r="F55" s="15"/>
      <c r="G55" s="15"/>
      <c r="H55" s="15"/>
      <c r="I55" s="15"/>
      <c r="J55" s="16"/>
      <c r="K55" s="28" t="s">
        <v>117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17" t="s">
        <v>118</v>
      </c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3" t="s">
        <v>119</v>
      </c>
      <c r="BT55" s="36" t="n">
        <v>0</v>
      </c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23"/>
      <c r="CM55" s="24" t="e">
        <f aca="false">BT55/BS55-1</f>
        <v>#VALUE!</v>
      </c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</row>
    <row r="56" s="14" customFormat="true" ht="111.75" hidden="false" customHeight="true" outlineLevel="0" collapsed="false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6"/>
      <c r="K56" s="28" t="s">
        <v>121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17" t="s">
        <v>30</v>
      </c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26" t="n">
        <v>0</v>
      </c>
      <c r="BT56" s="26" t="n">
        <v>0</v>
      </c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23"/>
      <c r="CM56" s="24" t="e">
        <f aca="false">BT56/BS56-1</f>
        <v>#DIV/0!</v>
      </c>
      <c r="CN56" s="12" t="s">
        <v>122</v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</row>
    <row r="57" s="14" customFormat="true" ht="26.4" hidden="false" customHeight="true" outlineLevel="0" collapsed="false">
      <c r="A57" s="15" t="s">
        <v>123</v>
      </c>
      <c r="B57" s="15"/>
      <c r="C57" s="15"/>
      <c r="D57" s="15"/>
      <c r="E57" s="15"/>
      <c r="F57" s="15"/>
      <c r="G57" s="15"/>
      <c r="H57" s="15"/>
      <c r="I57" s="15"/>
      <c r="J57" s="16"/>
      <c r="K57" s="28" t="s">
        <v>124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17" t="s">
        <v>30</v>
      </c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26" t="n">
        <v>0</v>
      </c>
      <c r="BT57" s="26" t="n">
        <f aca="false">BT58+BT59</f>
        <v>5682.87275</v>
      </c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23"/>
      <c r="CM57" s="24" t="e">
        <f aca="false">BT57/BS57-1</f>
        <v>#DIV/0!</v>
      </c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</row>
    <row r="58" s="14" customFormat="true" ht="48.6" hidden="false" customHeight="true" outlineLevel="0" collapsed="false">
      <c r="A58" s="15" t="s">
        <v>125</v>
      </c>
      <c r="B58" s="15"/>
      <c r="C58" s="15"/>
      <c r="D58" s="15"/>
      <c r="E58" s="15"/>
      <c r="F58" s="15"/>
      <c r="G58" s="15"/>
      <c r="H58" s="15"/>
      <c r="I58" s="15"/>
      <c r="J58" s="16"/>
      <c r="K58" s="28" t="s">
        <v>126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17" t="s">
        <v>30</v>
      </c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26" t="n">
        <v>0</v>
      </c>
      <c r="BT58" s="26" t="n">
        <f aca="false">'[3]14 Структура затрат'!I110</f>
        <v>142.47275</v>
      </c>
      <c r="BU58" s="38" t="s">
        <v>111</v>
      </c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23"/>
      <c r="CM58" s="24" t="e">
        <f aca="false">BT58/BS58-1</f>
        <v>#DIV/0!</v>
      </c>
      <c r="CN58" s="12" t="s">
        <v>127</v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</row>
    <row r="59" s="14" customFormat="true" ht="27" hidden="false" customHeight="true" outlineLevel="0" collapsed="false">
      <c r="A59" s="15" t="s">
        <v>128</v>
      </c>
      <c r="B59" s="15"/>
      <c r="C59" s="15"/>
      <c r="D59" s="15"/>
      <c r="E59" s="15"/>
      <c r="F59" s="15"/>
      <c r="G59" s="15"/>
      <c r="H59" s="15"/>
      <c r="I59" s="15"/>
      <c r="J59" s="16"/>
      <c r="K59" s="28" t="s">
        <v>129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17" t="s">
        <v>30</v>
      </c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26" t="n">
        <v>0</v>
      </c>
      <c r="BT59" s="26" t="n">
        <f aca="false">'[3]14 Структура затрат'!I115</f>
        <v>5540.4</v>
      </c>
      <c r="BU59" s="38" t="s">
        <v>130</v>
      </c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23"/>
      <c r="CM59" s="24" t="e">
        <f aca="false">BT59/BS59-1</f>
        <v>#DIV/0!</v>
      </c>
      <c r="CN59" s="12" t="s">
        <v>131</v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</row>
    <row r="60" s="14" customFormat="true" ht="17.4" hidden="true" customHeight="true" outlineLevel="0" collapsed="false">
      <c r="A60" s="15" t="s">
        <v>132</v>
      </c>
      <c r="B60" s="15"/>
      <c r="C60" s="15"/>
      <c r="D60" s="15"/>
      <c r="E60" s="15"/>
      <c r="F60" s="15"/>
      <c r="G60" s="15"/>
      <c r="H60" s="15"/>
      <c r="I60" s="15"/>
      <c r="J60" s="16"/>
      <c r="K60" s="28" t="s">
        <v>133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17" t="s">
        <v>30</v>
      </c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26" t="n">
        <v>0</v>
      </c>
      <c r="BT60" s="26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23"/>
      <c r="CM60" s="2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</row>
    <row r="61" s="14" customFormat="true" ht="28.95" hidden="true" customHeight="true" outlineLevel="0" collapsed="false">
      <c r="A61" s="15" t="s">
        <v>134</v>
      </c>
      <c r="B61" s="15"/>
      <c r="C61" s="15"/>
      <c r="D61" s="15"/>
      <c r="E61" s="15"/>
      <c r="F61" s="15"/>
      <c r="G61" s="15"/>
      <c r="H61" s="15"/>
      <c r="I61" s="15"/>
      <c r="J61" s="16"/>
      <c r="K61" s="28" t="s">
        <v>135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17" t="s">
        <v>30</v>
      </c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26" t="n">
        <v>0</v>
      </c>
      <c r="BT61" s="26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23"/>
      <c r="CM61" s="23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</row>
    <row r="62" s="14" customFormat="true" ht="17.4" hidden="true" customHeight="true" outlineLevel="0" collapsed="false">
      <c r="A62" s="15" t="s">
        <v>136</v>
      </c>
      <c r="B62" s="15"/>
      <c r="C62" s="15"/>
      <c r="D62" s="15"/>
      <c r="E62" s="15"/>
      <c r="F62" s="15"/>
      <c r="G62" s="15"/>
      <c r="H62" s="15"/>
      <c r="I62" s="15"/>
      <c r="J62" s="16"/>
      <c r="K62" s="28" t="s">
        <v>137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17" t="s">
        <v>30</v>
      </c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26" t="n">
        <v>0</v>
      </c>
      <c r="BT62" s="26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23"/>
      <c r="CM62" s="23"/>
      <c r="CN62" s="38" t="s">
        <v>138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</row>
    <row r="63" s="14" customFormat="true" ht="17.4" hidden="true" customHeight="true" outlineLevel="0" collapsed="false">
      <c r="A63" s="15" t="s">
        <v>139</v>
      </c>
      <c r="B63" s="15"/>
      <c r="C63" s="15"/>
      <c r="D63" s="15"/>
      <c r="E63" s="15"/>
      <c r="F63" s="15"/>
      <c r="G63" s="15"/>
      <c r="H63" s="15"/>
      <c r="I63" s="15"/>
      <c r="J63" s="16"/>
      <c r="K63" s="28" t="s">
        <v>140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17" t="s">
        <v>30</v>
      </c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26" t="n">
        <v>0</v>
      </c>
      <c r="BT63" s="26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23"/>
      <c r="CM63" s="23"/>
      <c r="CN63" s="38" t="s">
        <v>141</v>
      </c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</row>
    <row r="64" s="14" customFormat="true" ht="24" hidden="true" customHeight="true" outlineLevel="0" collapsed="false">
      <c r="A64" s="15" t="s">
        <v>142</v>
      </c>
      <c r="B64" s="15"/>
      <c r="C64" s="15"/>
      <c r="D64" s="15"/>
      <c r="E64" s="15"/>
      <c r="F64" s="15"/>
      <c r="G64" s="15"/>
      <c r="H64" s="15"/>
      <c r="I64" s="15"/>
      <c r="J64" s="16"/>
      <c r="K64" s="28" t="s">
        <v>143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17" t="s">
        <v>30</v>
      </c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26" t="n">
        <v>0</v>
      </c>
      <c r="BT64" s="26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23"/>
      <c r="CM64" s="23"/>
      <c r="CN64" s="12" t="s">
        <v>144</v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</row>
    <row r="65" s="14" customFormat="true" ht="25.95" hidden="true" customHeight="true" outlineLevel="0" collapsed="false">
      <c r="A65" s="15" t="s">
        <v>145</v>
      </c>
      <c r="B65" s="15"/>
      <c r="C65" s="15"/>
      <c r="D65" s="15"/>
      <c r="E65" s="15"/>
      <c r="F65" s="15"/>
      <c r="G65" s="15"/>
      <c r="H65" s="15"/>
      <c r="I65" s="15"/>
      <c r="J65" s="16"/>
      <c r="K65" s="28" t="s">
        <v>146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17" t="s">
        <v>30</v>
      </c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26" t="n">
        <v>0</v>
      </c>
      <c r="BT65" s="26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23"/>
      <c r="CM65" s="23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</row>
    <row r="66" s="14" customFormat="true" ht="48.6" hidden="true" customHeight="true" outlineLevel="0" collapsed="false">
      <c r="A66" s="15" t="s">
        <v>147</v>
      </c>
      <c r="B66" s="15"/>
      <c r="C66" s="15"/>
      <c r="D66" s="15"/>
      <c r="E66" s="15"/>
      <c r="F66" s="15"/>
      <c r="G66" s="15"/>
      <c r="H66" s="15"/>
      <c r="I66" s="15"/>
      <c r="J66" s="16"/>
      <c r="K66" s="28" t="s">
        <v>148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17" t="s">
        <v>30</v>
      </c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26" t="n">
        <v>0</v>
      </c>
      <c r="BT66" s="26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23"/>
      <c r="CM66" s="23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</row>
    <row r="67" s="43" customFormat="true" ht="45" hidden="false" customHeight="true" outlineLevel="0" collapsed="false">
      <c r="A67" s="18" t="s">
        <v>149</v>
      </c>
      <c r="B67" s="18"/>
      <c r="C67" s="18"/>
      <c r="D67" s="18"/>
      <c r="E67" s="18"/>
      <c r="F67" s="18"/>
      <c r="G67" s="18"/>
      <c r="H67" s="18"/>
      <c r="I67" s="18"/>
      <c r="J67" s="19"/>
      <c r="K67" s="31" t="s">
        <v>150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20" t="s">
        <v>30</v>
      </c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1" t="n">
        <f aca="false">'[1]14 Структура затрат'!H146</f>
        <v>-16293.37</v>
      </c>
      <c r="BT67" s="40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41"/>
      <c r="CM67" s="24" t="n">
        <f aca="false">BT67/BS67-1</f>
        <v>-1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</row>
    <row r="68" s="14" customFormat="true" ht="30" hidden="false" customHeight="true" outlineLevel="0" collapsed="false">
      <c r="A68" s="15" t="s">
        <v>151</v>
      </c>
      <c r="B68" s="15"/>
      <c r="C68" s="15"/>
      <c r="D68" s="15"/>
      <c r="E68" s="15"/>
      <c r="F68" s="15"/>
      <c r="G68" s="15"/>
      <c r="H68" s="15"/>
      <c r="I68" s="15"/>
      <c r="J68" s="16"/>
      <c r="K68" s="28" t="s">
        <v>152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17" t="s">
        <v>30</v>
      </c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3" t="s">
        <v>119</v>
      </c>
      <c r="BT68" s="26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23"/>
      <c r="CM68" s="24" t="e">
        <f aca="false">BT68/BS68-1</f>
        <v>#VALUE!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</row>
    <row r="69" s="14" customFormat="true" ht="45" hidden="false" customHeight="true" outlineLevel="0" collapsed="false">
      <c r="A69" s="15" t="s">
        <v>153</v>
      </c>
      <c r="B69" s="15"/>
      <c r="C69" s="15"/>
      <c r="D69" s="15"/>
      <c r="E69" s="15"/>
      <c r="F69" s="15"/>
      <c r="G69" s="15"/>
      <c r="H69" s="15"/>
      <c r="I69" s="15"/>
      <c r="J69" s="16"/>
      <c r="K69" s="28" t="s">
        <v>154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17" t="s">
        <v>30</v>
      </c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26" t="n">
        <f aca="false">'[1]14 Структура затрат'!H61</f>
        <v>692953.4</v>
      </c>
      <c r="BT69" s="26" t="n">
        <f aca="false">'[3]14 Структура затрат'!I61</f>
        <v>199412.30819</v>
      </c>
      <c r="BU69" s="12" t="s">
        <v>155</v>
      </c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23"/>
      <c r="CM69" s="24" t="n">
        <f aca="false">BT69/BS69-1</f>
        <v>-0.712228400654359</v>
      </c>
      <c r="CN69" s="12" t="s">
        <v>141</v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</row>
    <row r="70" s="14" customFormat="true" ht="31.95" hidden="false" customHeight="true" outlineLevel="0" collapsed="false">
      <c r="A70" s="15" t="s">
        <v>31</v>
      </c>
      <c r="B70" s="15"/>
      <c r="C70" s="15"/>
      <c r="D70" s="15"/>
      <c r="E70" s="15"/>
      <c r="F70" s="15"/>
      <c r="G70" s="15"/>
      <c r="H70" s="15"/>
      <c r="I70" s="15"/>
      <c r="J70" s="16"/>
      <c r="K70" s="28" t="s">
        <v>156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17" t="s">
        <v>157</v>
      </c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26" t="n">
        <f aca="false">'[1]14 Структура затрат'!H63</f>
        <v>213.36</v>
      </c>
      <c r="BT70" s="26" t="n">
        <f aca="false">'[3]14 Структура затрат'!I63</f>
        <v>56.383691</v>
      </c>
      <c r="BU70" s="12" t="s">
        <v>155</v>
      </c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23"/>
      <c r="CM70" s="24" t="n">
        <f aca="false">BT70/BS70-1</f>
        <v>-0.735734481627297</v>
      </c>
      <c r="CN70" s="39" t="s">
        <v>158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</row>
    <row r="71" s="14" customFormat="true" ht="69" hidden="false" customHeight="true" outlineLevel="0" collapsed="false">
      <c r="A71" s="15" t="s">
        <v>83</v>
      </c>
      <c r="B71" s="15"/>
      <c r="C71" s="15"/>
      <c r="D71" s="15"/>
      <c r="E71" s="15"/>
      <c r="F71" s="15"/>
      <c r="G71" s="15"/>
      <c r="H71" s="15"/>
      <c r="I71" s="15"/>
      <c r="J71" s="16"/>
      <c r="K71" s="28" t="s">
        <v>159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12" t="s">
        <v>160</v>
      </c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26" t="n">
        <f aca="false">BS69/BS70</f>
        <v>3247.81308586427</v>
      </c>
      <c r="BT71" s="26" t="n">
        <f aca="false">'[3]14 Структура затрат'!I65</f>
        <v>3536.70191953201</v>
      </c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23"/>
      <c r="CM71" s="24" t="n">
        <f aca="false">BT71/BS71-1</f>
        <v>0.0889487251976107</v>
      </c>
      <c r="CN71" s="12" t="s">
        <v>161</v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</row>
    <row r="72" s="14" customFormat="true" ht="57" hidden="false" customHeight="true" outlineLevel="0" collapsed="false">
      <c r="A72" s="15" t="s">
        <v>162</v>
      </c>
      <c r="B72" s="15"/>
      <c r="C72" s="15"/>
      <c r="D72" s="15"/>
      <c r="E72" s="15"/>
      <c r="F72" s="15"/>
      <c r="G72" s="15"/>
      <c r="H72" s="15"/>
      <c r="I72" s="15"/>
      <c r="J72" s="16"/>
      <c r="K72" s="28" t="s">
        <v>163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17" t="s">
        <v>27</v>
      </c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3" t="s">
        <v>27</v>
      </c>
      <c r="BT72" s="13" t="s">
        <v>27</v>
      </c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M72" s="24" t="e">
        <f aca="false">BT72/BS72-1</f>
        <v>#VALUE!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</row>
    <row r="73" s="14" customFormat="true" ht="26.5" hidden="false" customHeight="true" outlineLevel="0" collapsed="false">
      <c r="A73" s="15" t="s">
        <v>28</v>
      </c>
      <c r="B73" s="15"/>
      <c r="C73" s="15"/>
      <c r="D73" s="15"/>
      <c r="E73" s="15"/>
      <c r="F73" s="15"/>
      <c r="G73" s="15"/>
      <c r="H73" s="15"/>
      <c r="I73" s="15"/>
      <c r="J73" s="16"/>
      <c r="K73" s="28" t="s">
        <v>164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17" t="s">
        <v>165</v>
      </c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3" t="s">
        <v>119</v>
      </c>
      <c r="BT73" s="36" t="n">
        <v>211</v>
      </c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M73" s="24" t="e">
        <f aca="false">BT73/BS73-1</f>
        <v>#VALUE!</v>
      </c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</row>
    <row r="74" s="14" customFormat="true" ht="14.05" hidden="false" customHeight="true" outlineLevel="0" collapsed="false">
      <c r="A74" s="15" t="s">
        <v>166</v>
      </c>
      <c r="B74" s="15"/>
      <c r="C74" s="15"/>
      <c r="D74" s="15"/>
      <c r="E74" s="15"/>
      <c r="F74" s="15"/>
      <c r="G74" s="15"/>
      <c r="H74" s="15"/>
      <c r="I74" s="15"/>
      <c r="J74" s="16"/>
      <c r="K74" s="28" t="s">
        <v>167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17" t="s">
        <v>168</v>
      </c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26" t="n">
        <f aca="false">[2]Лист8!K39</f>
        <v>135.8</v>
      </c>
      <c r="BT74" s="30" t="n">
        <f aca="false">BT75+BT76+BT77</f>
        <v>2745.5</v>
      </c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M74" s="24" t="n">
        <f aca="false">BT74/BS74-1</f>
        <v>19.2172312223859</v>
      </c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</row>
    <row r="75" s="14" customFormat="true" ht="26.5" hidden="false" customHeight="true" outlineLevel="0" collapsed="false">
      <c r="A75" s="44" t="s">
        <v>169</v>
      </c>
      <c r="B75" s="44"/>
      <c r="C75" s="44"/>
      <c r="D75" s="44"/>
      <c r="E75" s="44"/>
      <c r="F75" s="44"/>
      <c r="G75" s="44"/>
      <c r="H75" s="44"/>
      <c r="I75" s="44"/>
      <c r="J75" s="45" t="s">
        <v>170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17" t="s">
        <v>168</v>
      </c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3" t="s">
        <v>119</v>
      </c>
      <c r="BT75" s="30" t="n">
        <v>2711.3</v>
      </c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M75" s="24" t="e">
        <f aca="false">BT75/BS75-1</f>
        <v>#VALUE!</v>
      </c>
      <c r="CN75" s="12" t="s">
        <v>27</v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</row>
    <row r="76" s="14" customFormat="true" ht="26.5" hidden="false" customHeight="true" outlineLevel="0" collapsed="false">
      <c r="A76" s="15" t="s">
        <v>171</v>
      </c>
      <c r="B76" s="15"/>
      <c r="C76" s="15"/>
      <c r="D76" s="15"/>
      <c r="E76" s="15"/>
      <c r="F76" s="15"/>
      <c r="G76" s="15"/>
      <c r="H76" s="15"/>
      <c r="I76" s="15"/>
      <c r="J76" s="45" t="s">
        <v>172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17" t="s">
        <v>168</v>
      </c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3" t="s">
        <v>119</v>
      </c>
      <c r="BT76" s="30" t="n">
        <v>34.2</v>
      </c>
      <c r="BU76" s="29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M76" s="24" t="e">
        <f aca="false">BT76/BS76-1</f>
        <v>#VALUE!</v>
      </c>
      <c r="CN76" s="12" t="s">
        <v>173</v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</row>
    <row r="77" s="14" customFormat="true" ht="26.5" hidden="false" customHeight="true" outlineLevel="0" collapsed="false">
      <c r="A77" s="15" t="s">
        <v>174</v>
      </c>
      <c r="B77" s="15"/>
      <c r="C77" s="15"/>
      <c r="D77" s="15"/>
      <c r="E77" s="15"/>
      <c r="F77" s="15"/>
      <c r="G77" s="15"/>
      <c r="H77" s="15"/>
      <c r="I77" s="15"/>
      <c r="J77" s="45" t="s">
        <v>175</v>
      </c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17" t="s">
        <v>168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3" t="s">
        <v>119</v>
      </c>
      <c r="BT77" s="30" t="n">
        <v>0</v>
      </c>
      <c r="BU77" s="29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M77" s="24" t="e">
        <f aca="false">BT77/BS77-1</f>
        <v>#VALUE!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</row>
    <row r="78" s="14" customFormat="true" ht="26.5" hidden="false" customHeight="true" outlineLevel="0" collapsed="false">
      <c r="A78" s="15" t="s">
        <v>176</v>
      </c>
      <c r="B78" s="15"/>
      <c r="C78" s="15"/>
      <c r="D78" s="15"/>
      <c r="E78" s="15"/>
      <c r="F78" s="15"/>
      <c r="G78" s="15"/>
      <c r="H78" s="15"/>
      <c r="I78" s="15"/>
      <c r="J78" s="16" t="s">
        <v>177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7" t="s">
        <v>178</v>
      </c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3" t="n">
        <f aca="false">BS79+BS80+BS81+BS82</f>
        <v>597.39</v>
      </c>
      <c r="BT78" s="13" t="n">
        <f aca="false">BT79+BT80+BT81+BT82</f>
        <v>590.35</v>
      </c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M78" s="24" t="n">
        <f aca="false">BT78/BS78-1</f>
        <v>-0.0117845963273573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</row>
    <row r="79" s="14" customFormat="true" ht="23.85" hidden="false" customHeight="true" outlineLevel="0" collapsed="false">
      <c r="A79" s="15" t="s">
        <v>179</v>
      </c>
      <c r="B79" s="15"/>
      <c r="C79" s="15"/>
      <c r="D79" s="15"/>
      <c r="E79" s="15"/>
      <c r="F79" s="15"/>
      <c r="G79" s="15"/>
      <c r="H79" s="15"/>
      <c r="I79" s="15"/>
      <c r="J79" s="33" t="s">
        <v>180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17" t="s">
        <v>178</v>
      </c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26" t="n">
        <f aca="false">[2]Лист8!K25</f>
        <v>593.68</v>
      </c>
      <c r="BT79" s="30" t="n">
        <f aca="false">[3]Лист8!L25</f>
        <v>586.65</v>
      </c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M79" s="24" t="n">
        <f aca="false">BT79/BS79-1</f>
        <v>-0.0118413960382697</v>
      </c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</row>
    <row r="80" s="14" customFormat="true" ht="23.85" hidden="false" customHeight="true" outlineLevel="0" collapsed="false">
      <c r="A80" s="15" t="s">
        <v>181</v>
      </c>
      <c r="B80" s="15"/>
      <c r="C80" s="15"/>
      <c r="D80" s="15"/>
      <c r="E80" s="15"/>
      <c r="F80" s="15"/>
      <c r="G80" s="15"/>
      <c r="H80" s="15"/>
      <c r="I80" s="15"/>
      <c r="J80" s="35" t="s">
        <v>182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17" t="s">
        <v>178</v>
      </c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26" t="n">
        <f aca="false">[1]Лист8!F26</f>
        <v>0</v>
      </c>
      <c r="BT80" s="30" t="n">
        <f aca="false">[3]Лист8!L26</f>
        <v>0</v>
      </c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M80" s="24" t="e">
        <f aca="false">BT80/BS80-1</f>
        <v>#DIV/0!</v>
      </c>
      <c r="CN80" s="29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</row>
    <row r="81" s="14" customFormat="true" ht="23.85" hidden="false" customHeight="true" outlineLevel="0" collapsed="false">
      <c r="A81" s="15" t="s">
        <v>183</v>
      </c>
      <c r="B81" s="15"/>
      <c r="C81" s="15"/>
      <c r="D81" s="15"/>
      <c r="E81" s="15"/>
      <c r="F81" s="15"/>
      <c r="G81" s="15"/>
      <c r="H81" s="15"/>
      <c r="I81" s="15"/>
      <c r="J81" s="35" t="s">
        <v>184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17" t="s">
        <v>178</v>
      </c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26" t="n">
        <f aca="false">[1]Лист8!F27</f>
        <v>3.71</v>
      </c>
      <c r="BT81" s="30" t="n">
        <f aca="false">[3]Лист8!L27</f>
        <v>3.7</v>
      </c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M81" s="24" t="n">
        <f aca="false">BT81/BS81-1</f>
        <v>-0.00269541778975735</v>
      </c>
      <c r="CN81" s="29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</row>
    <row r="82" s="14" customFormat="true" ht="23.85" hidden="false" customHeight="true" outlineLevel="0" collapsed="false">
      <c r="A82" s="15" t="s">
        <v>185</v>
      </c>
      <c r="B82" s="15"/>
      <c r="C82" s="15"/>
      <c r="D82" s="15"/>
      <c r="E82" s="15"/>
      <c r="F82" s="15"/>
      <c r="G82" s="15"/>
      <c r="H82" s="15"/>
      <c r="I82" s="15"/>
      <c r="J82" s="35" t="s">
        <v>186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17" t="s">
        <v>178</v>
      </c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26" t="n">
        <f aca="false">[1]Лист8!F28</f>
        <v>0</v>
      </c>
      <c r="BT82" s="30" t="n">
        <f aca="false">[3]Лист8!L28</f>
        <v>0</v>
      </c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M82" s="24" t="e">
        <f aca="false">BT82/BS82-1</f>
        <v>#DIV/0!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</row>
    <row r="83" s="14" customFormat="true" ht="26.5" hidden="false" customHeight="true" outlineLevel="0" collapsed="false">
      <c r="A83" s="15" t="s">
        <v>187</v>
      </c>
      <c r="B83" s="15"/>
      <c r="C83" s="15"/>
      <c r="D83" s="15"/>
      <c r="E83" s="15"/>
      <c r="F83" s="15"/>
      <c r="G83" s="15"/>
      <c r="H83" s="15"/>
      <c r="I83" s="15"/>
      <c r="J83" s="16"/>
      <c r="K83" s="28" t="s">
        <v>188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17" t="s">
        <v>178</v>
      </c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3" t="n">
        <f aca="false">BS84+BS85+BS86+BS87</f>
        <v>10945.97</v>
      </c>
      <c r="BT83" s="13" t="n">
        <f aca="false">BT84+BT85+BT86+BT87</f>
        <v>11476.737</v>
      </c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M83" s="24" t="n">
        <f aca="false">BT83/BS83-1</f>
        <v>0.0484897181337058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</row>
    <row r="84" s="14" customFormat="true" ht="23.85" hidden="false" customHeight="true" outlineLevel="0" collapsed="false">
      <c r="A84" s="15" t="s">
        <v>189</v>
      </c>
      <c r="B84" s="15"/>
      <c r="C84" s="15"/>
      <c r="D84" s="15"/>
      <c r="E84" s="15"/>
      <c r="F84" s="15"/>
      <c r="G84" s="15"/>
      <c r="H84" s="15"/>
      <c r="I84" s="15"/>
      <c r="J84" s="33" t="s">
        <v>190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17" t="s">
        <v>178</v>
      </c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26" t="n">
        <f aca="false">[2]Лист8!K30</f>
        <v>8157.99</v>
      </c>
      <c r="BT84" s="30" t="n">
        <f aca="false">[3]Лист8!L30</f>
        <v>8325.53</v>
      </c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M84" s="24" t="n">
        <f aca="false">BT84/BS84-1</f>
        <v>0.0205369214720781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</row>
    <row r="85" s="14" customFormat="true" ht="23.85" hidden="false" customHeight="true" outlineLevel="0" collapsed="false">
      <c r="A85" s="15" t="s">
        <v>191</v>
      </c>
      <c r="B85" s="15"/>
      <c r="C85" s="15"/>
      <c r="D85" s="15"/>
      <c r="E85" s="15"/>
      <c r="F85" s="15"/>
      <c r="G85" s="15"/>
      <c r="H85" s="15"/>
      <c r="I85" s="15"/>
      <c r="J85" s="33" t="s">
        <v>192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17" t="s">
        <v>178</v>
      </c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26" t="n">
        <f aca="false">[2]Лист8!K31</f>
        <v>681.72</v>
      </c>
      <c r="BT85" s="30" t="n">
        <f aca="false">[3]Лист8!L31</f>
        <v>704.63</v>
      </c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M85" s="24" t="n">
        <f aca="false">BT85/BS85-1</f>
        <v>0.0336061726221908</v>
      </c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</row>
    <row r="86" s="14" customFormat="true" ht="23.85" hidden="false" customHeight="true" outlineLevel="0" collapsed="false">
      <c r="A86" s="15" t="s">
        <v>193</v>
      </c>
      <c r="B86" s="15"/>
      <c r="C86" s="15"/>
      <c r="D86" s="15"/>
      <c r="E86" s="15"/>
      <c r="F86" s="15"/>
      <c r="G86" s="15"/>
      <c r="H86" s="15"/>
      <c r="I86" s="15"/>
      <c r="J86" s="33" t="s">
        <v>194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17" t="s">
        <v>178</v>
      </c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26" t="n">
        <f aca="false">[2]Лист8!K32</f>
        <v>2106.26</v>
      </c>
      <c r="BT86" s="30" t="n">
        <f aca="false">[3]Лист8!L32</f>
        <v>2118.77</v>
      </c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M86" s="24" t="n">
        <f aca="false">BT86/BS86-1</f>
        <v>0.00593943767626048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</row>
    <row r="87" s="14" customFormat="true" ht="23.85" hidden="false" customHeight="true" outlineLevel="0" collapsed="false">
      <c r="A87" s="15" t="s">
        <v>195</v>
      </c>
      <c r="B87" s="15"/>
      <c r="C87" s="15"/>
      <c r="D87" s="15"/>
      <c r="E87" s="15"/>
      <c r="F87" s="15"/>
      <c r="G87" s="15"/>
      <c r="H87" s="15"/>
      <c r="I87" s="15"/>
      <c r="J87" s="33" t="s">
        <v>196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17" t="s">
        <v>178</v>
      </c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26" t="n">
        <v>0</v>
      </c>
      <c r="BT87" s="30" t="n">
        <f aca="false">[3]Лист8!L33</f>
        <v>327.807</v>
      </c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M87" s="24" t="e">
        <f aca="false">BT87/BS87-1</f>
        <v>#DIV/0!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</row>
    <row r="88" s="14" customFormat="true" ht="14.05" hidden="false" customHeight="true" outlineLevel="0" collapsed="false">
      <c r="A88" s="15" t="s">
        <v>197</v>
      </c>
      <c r="B88" s="15"/>
      <c r="C88" s="15"/>
      <c r="D88" s="15"/>
      <c r="E88" s="15"/>
      <c r="F88" s="15"/>
      <c r="G88" s="15"/>
      <c r="H88" s="15"/>
      <c r="I88" s="15"/>
      <c r="J88" s="16"/>
      <c r="K88" s="28" t="s">
        <v>198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17" t="s">
        <v>199</v>
      </c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3" t="n">
        <f aca="false">BS89+BS90+BS91+BS92</f>
        <v>38.177</v>
      </c>
      <c r="BT88" s="13" t="n">
        <f aca="false">BT89+BT90+BT91+BT92</f>
        <v>327.807</v>
      </c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M88" s="24" t="n">
        <f aca="false">BT88/BS88-1</f>
        <v>7.58650496372161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</row>
    <row r="89" s="14" customFormat="true" ht="23.85" hidden="false" customHeight="true" outlineLevel="0" collapsed="false">
      <c r="A89" s="15" t="s">
        <v>200</v>
      </c>
      <c r="B89" s="15"/>
      <c r="C89" s="15"/>
      <c r="D89" s="15"/>
      <c r="E89" s="15"/>
      <c r="F89" s="15"/>
      <c r="G89" s="15"/>
      <c r="H89" s="15"/>
      <c r="I89" s="15"/>
      <c r="J89" s="33" t="s">
        <v>201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17" t="s">
        <v>199</v>
      </c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26" t="n">
        <f aca="false">[1]Лист8!F34</f>
        <v>36.4</v>
      </c>
      <c r="BT89" s="30" t="n">
        <v>326.03</v>
      </c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M89" s="24" t="n">
        <f aca="false">BT89/BS89-1</f>
        <v>7.95686813186813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</row>
    <row r="90" s="14" customFormat="true" ht="23.85" hidden="false" customHeight="true" outlineLevel="0" collapsed="false">
      <c r="A90" s="15" t="s">
        <v>202</v>
      </c>
      <c r="B90" s="15"/>
      <c r="C90" s="15"/>
      <c r="D90" s="15"/>
      <c r="E90" s="15"/>
      <c r="F90" s="15"/>
      <c r="G90" s="15"/>
      <c r="H90" s="15"/>
      <c r="I90" s="15"/>
      <c r="J90" s="33" t="s">
        <v>203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17" t="s">
        <v>199</v>
      </c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26" t="n">
        <f aca="false">[1]Лист8!F35</f>
        <v>0</v>
      </c>
      <c r="BT90" s="30" t="n">
        <v>0</v>
      </c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M90" s="24" t="e">
        <f aca="false">BT90/BS90-1</f>
        <v>#DIV/0!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</row>
    <row r="91" s="14" customFormat="true" ht="23.85" hidden="false" customHeight="true" outlineLevel="0" collapsed="false">
      <c r="A91" s="15" t="s">
        <v>204</v>
      </c>
      <c r="B91" s="15"/>
      <c r="C91" s="15"/>
      <c r="D91" s="15"/>
      <c r="E91" s="15"/>
      <c r="F91" s="15"/>
      <c r="G91" s="15"/>
      <c r="H91" s="15"/>
      <c r="I91" s="15"/>
      <c r="J91" s="33" t="s">
        <v>205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17" t="s">
        <v>199</v>
      </c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26" t="n">
        <f aca="false">[1]Лист8!F36</f>
        <v>1.777</v>
      </c>
      <c r="BT91" s="30" t="n">
        <v>1.777</v>
      </c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M91" s="24" t="n">
        <f aca="false">BT91/BS91-1</f>
        <v>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</row>
    <row r="92" s="14" customFormat="true" ht="23.85" hidden="false" customHeight="true" outlineLevel="0" collapsed="false">
      <c r="A92" s="15" t="s">
        <v>206</v>
      </c>
      <c r="B92" s="15"/>
      <c r="C92" s="15"/>
      <c r="D92" s="15"/>
      <c r="E92" s="15"/>
      <c r="F92" s="15"/>
      <c r="G92" s="15"/>
      <c r="H92" s="15"/>
      <c r="I92" s="15"/>
      <c r="J92" s="33" t="s">
        <v>207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17" t="s">
        <v>199</v>
      </c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26" t="n">
        <f aca="false">[1]Лист8!F37</f>
        <v>0</v>
      </c>
      <c r="BT92" s="30" t="n">
        <v>0</v>
      </c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M92" s="24" t="e">
        <f aca="false">BT92/BS92-1</f>
        <v>#DIV/0!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</row>
    <row r="93" s="14" customFormat="true" ht="14.05" hidden="false" customHeight="true" outlineLevel="0" collapsed="false">
      <c r="A93" s="15" t="s">
        <v>208</v>
      </c>
      <c r="B93" s="15"/>
      <c r="C93" s="15"/>
      <c r="D93" s="15"/>
      <c r="E93" s="15"/>
      <c r="F93" s="15"/>
      <c r="G93" s="15"/>
      <c r="H93" s="15"/>
      <c r="I93" s="15"/>
      <c r="J93" s="16"/>
      <c r="K93" s="28" t="s">
        <v>209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17" t="s">
        <v>210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48" t="n">
        <v>0</v>
      </c>
      <c r="BT93" s="48" t="n">
        <v>0</v>
      </c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M93" s="24" t="e">
        <f aca="false">BT93/BS93-1</f>
        <v>#DIV/0!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</row>
    <row r="94" s="14" customFormat="true" ht="26.5" hidden="false" customHeight="true" outlineLevel="0" collapsed="false">
      <c r="A94" s="15" t="s">
        <v>211</v>
      </c>
      <c r="B94" s="15"/>
      <c r="C94" s="15"/>
      <c r="D94" s="15"/>
      <c r="E94" s="15"/>
      <c r="F94" s="15"/>
      <c r="G94" s="15"/>
      <c r="H94" s="15"/>
      <c r="I94" s="15"/>
      <c r="J94" s="29" t="s">
        <v>212</v>
      </c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17" t="s">
        <v>30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30" t="n">
        <v>142591.39981518</v>
      </c>
      <c r="BT94" s="49" t="n">
        <v>0</v>
      </c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M94" s="24" t="n">
        <f aca="false">BT94/BS94-1</f>
        <v>-1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</row>
    <row r="95" s="14" customFormat="true" ht="26.5" hidden="false" customHeight="true" outlineLevel="0" collapsed="false">
      <c r="A95" s="15" t="s">
        <v>213</v>
      </c>
      <c r="B95" s="15"/>
      <c r="C95" s="15"/>
      <c r="D95" s="15"/>
      <c r="E95" s="15"/>
      <c r="F95" s="15"/>
      <c r="G95" s="15"/>
      <c r="H95" s="15"/>
      <c r="I95" s="15"/>
      <c r="J95" s="16"/>
      <c r="K95" s="28" t="s">
        <v>214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17" t="s">
        <v>30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30" t="n">
        <v>12262.2546666667</v>
      </c>
      <c r="BT95" s="49" t="n">
        <v>0</v>
      </c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M95" s="24" t="n">
        <f aca="false">BT95/BS95-1</f>
        <v>-1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</row>
    <row r="96" s="14" customFormat="true" ht="45" hidden="false" customHeight="true" outlineLevel="0" collapsed="false">
      <c r="A96" s="15" t="s">
        <v>215</v>
      </c>
      <c r="B96" s="15"/>
      <c r="C96" s="15"/>
      <c r="D96" s="15"/>
      <c r="E96" s="15"/>
      <c r="F96" s="15"/>
      <c r="G96" s="15"/>
      <c r="H96" s="15"/>
      <c r="I96" s="15"/>
      <c r="J96" s="16"/>
      <c r="K96" s="28" t="s">
        <v>216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17" t="s">
        <v>210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51" t="n">
        <v>0.0421</v>
      </c>
      <c r="BT96" s="13" t="s">
        <v>27</v>
      </c>
      <c r="BU96" s="12" t="s">
        <v>27</v>
      </c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M96" s="24" t="e">
        <f aca="false">BT96/BS96-1</f>
        <v>#VALUE!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</row>
    <row r="97" customFormat="false" ht="15" hidden="false" customHeight="true" outlineLevel="0" collapsed="false"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</row>
    <row r="98" s="2" customFormat="true" ht="13.2" hidden="false" customHeight="false" outlineLevel="0" collapsed="false">
      <c r="G98" s="2" t="s">
        <v>217</v>
      </c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</row>
    <row r="99" s="2" customFormat="true" ht="68.25" hidden="false" customHeight="true" outlineLevel="0" collapsed="false">
      <c r="A99" s="52" t="s">
        <v>218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</row>
    <row r="100" s="2" customFormat="true" ht="25.5" hidden="false" customHeight="true" outlineLevel="0" collapsed="false">
      <c r="A100" s="52" t="s">
        <v>219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</row>
    <row r="101" s="2" customFormat="true" ht="25.5" hidden="false" customHeight="true" outlineLevel="0" collapsed="false">
      <c r="A101" s="52" t="s">
        <v>220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</row>
    <row r="102" s="2" customFormat="true" ht="25.5" hidden="false" customHeight="true" outlineLevel="0" collapsed="false">
      <c r="A102" s="52" t="s">
        <v>221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</row>
    <row r="103" s="2" customFormat="true" ht="25.5" hidden="false" customHeight="true" outlineLevel="0" collapsed="false">
      <c r="A103" s="52" t="s">
        <v>222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</row>
    <row r="104" customFormat="false" ht="20.5" hidden="false" customHeight="true" outlineLevel="0" collapsed="false">
      <c r="A104" s="52" t="s">
        <v>223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</row>
    <row r="105" customFormat="false" ht="15" hidden="false" customHeight="true" outlineLevel="0" collapsed="false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</row>
    <row r="107" customFormat="false" ht="15" hidden="false" customHeight="true" outlineLevel="0" collapsed="false">
      <c r="BS107" s="9"/>
    </row>
    <row r="1048576" customFormat="false" ht="12.8" hidden="false" customHeight="true" outlineLevel="0" collapsed="false"/>
  </sheetData>
  <mergeCells count="414">
    <mergeCell ref="A5:CK5"/>
    <mergeCell ref="A6:CK6"/>
    <mergeCell ref="A7:CK7"/>
    <mergeCell ref="A8:CK8"/>
    <mergeCell ref="AG10:BT10"/>
    <mergeCell ref="AQ13:AX13"/>
    <mergeCell ref="AY13:AZ13"/>
    <mergeCell ref="BA13:BG13"/>
    <mergeCell ref="A15:I16"/>
    <mergeCell ref="J15:BG16"/>
    <mergeCell ref="BH15:BR16"/>
    <mergeCell ref="BS15:BT15"/>
    <mergeCell ref="BU15:CK16"/>
    <mergeCell ref="A17:I17"/>
    <mergeCell ref="J17:BG17"/>
    <mergeCell ref="BH17:BR17"/>
    <mergeCell ref="BU17:CK17"/>
    <mergeCell ref="A18:I18"/>
    <mergeCell ref="J18:BG18"/>
    <mergeCell ref="BH18:BR18"/>
    <mergeCell ref="BU18:CK18"/>
    <mergeCell ref="A19:I19"/>
    <mergeCell ref="J19:BG19"/>
    <mergeCell ref="BH19:BR19"/>
    <mergeCell ref="BU19:CK19"/>
    <mergeCell ref="A20:I20"/>
    <mergeCell ref="J20:BG20"/>
    <mergeCell ref="BH20:BR20"/>
    <mergeCell ref="BU20:CK20"/>
    <mergeCell ref="A21:I21"/>
    <mergeCell ref="J21:BG21"/>
    <mergeCell ref="BH21:BR21"/>
    <mergeCell ref="BU21:CK21"/>
    <mergeCell ref="A22:I22"/>
    <mergeCell ref="J22:BG22"/>
    <mergeCell ref="BH22:BR22"/>
    <mergeCell ref="BU22:CK22"/>
    <mergeCell ref="CN22:DD22"/>
    <mergeCell ref="A23:I23"/>
    <mergeCell ref="J23:BG23"/>
    <mergeCell ref="BH23:BR23"/>
    <mergeCell ref="BU23:CK23"/>
    <mergeCell ref="CN23:DD23"/>
    <mergeCell ref="A24:I24"/>
    <mergeCell ref="K24:BG24"/>
    <mergeCell ref="BH24:BR24"/>
    <mergeCell ref="BU24:CK24"/>
    <mergeCell ref="CN24:DD24"/>
    <mergeCell ref="A25:I25"/>
    <mergeCell ref="J25:BG25"/>
    <mergeCell ref="BH25:BR25"/>
    <mergeCell ref="BU25:CK25"/>
    <mergeCell ref="CN25:DD25"/>
    <mergeCell ref="A26:I26"/>
    <mergeCell ref="K26:BG26"/>
    <mergeCell ref="BH26:BR26"/>
    <mergeCell ref="BU26:CK26"/>
    <mergeCell ref="CN26:DD26"/>
    <mergeCell ref="A27:I27"/>
    <mergeCell ref="K27:BG27"/>
    <mergeCell ref="BH27:BR27"/>
    <mergeCell ref="BU27:CK27"/>
    <mergeCell ref="CN27:DD27"/>
    <mergeCell ref="A28:I28"/>
    <mergeCell ref="K28:BG28"/>
    <mergeCell ref="BH28:BR28"/>
    <mergeCell ref="BU28:CK28"/>
    <mergeCell ref="CN28:DD28"/>
    <mergeCell ref="A29:I29"/>
    <mergeCell ref="K29:BG29"/>
    <mergeCell ref="BH29:BR29"/>
    <mergeCell ref="BU29:CK29"/>
    <mergeCell ref="CN29:DD29"/>
    <mergeCell ref="A30:I30"/>
    <mergeCell ref="K30:BG30"/>
    <mergeCell ref="BH30:BR30"/>
    <mergeCell ref="BU30:CK30"/>
    <mergeCell ref="CN30:DD30"/>
    <mergeCell ref="A31:I31"/>
    <mergeCell ref="K31:BG31"/>
    <mergeCell ref="BH31:BR31"/>
    <mergeCell ref="BU31:CK31"/>
    <mergeCell ref="CN31:DD31"/>
    <mergeCell ref="A32:I32"/>
    <mergeCell ref="K32:BG32"/>
    <mergeCell ref="BH32:BR32"/>
    <mergeCell ref="BU32:CK32"/>
    <mergeCell ref="CN32:DD32"/>
    <mergeCell ref="A33:I33"/>
    <mergeCell ref="K33:BG33"/>
    <mergeCell ref="BH33:BR33"/>
    <mergeCell ref="BU33:CK33"/>
    <mergeCell ref="CN33:DD33"/>
    <mergeCell ref="A34:I34"/>
    <mergeCell ref="K34:BG34"/>
    <mergeCell ref="BH34:BR34"/>
    <mergeCell ref="BU34:CK34"/>
    <mergeCell ref="CN34:DD34"/>
    <mergeCell ref="A35:I35"/>
    <mergeCell ref="K35:BG35"/>
    <mergeCell ref="BH35:BR35"/>
    <mergeCell ref="BU35:CK35"/>
    <mergeCell ref="CN35:DD35"/>
    <mergeCell ref="A36:I36"/>
    <mergeCell ref="K36:BG36"/>
    <mergeCell ref="BH36:BR36"/>
    <mergeCell ref="BU36:CK36"/>
    <mergeCell ref="CN36:DD36"/>
    <mergeCell ref="A37:I37"/>
    <mergeCell ref="K37:BG37"/>
    <mergeCell ref="BH37:BR37"/>
    <mergeCell ref="BU37:CK37"/>
    <mergeCell ref="CN37:DD37"/>
    <mergeCell ref="A38:I38"/>
    <mergeCell ref="K38:BG38"/>
    <mergeCell ref="BH38:BR38"/>
    <mergeCell ref="BU38:CK38"/>
    <mergeCell ref="CN38:DD38"/>
    <mergeCell ref="A39:I39"/>
    <mergeCell ref="K39:BG39"/>
    <mergeCell ref="BH39:BR39"/>
    <mergeCell ref="BU39:CK39"/>
    <mergeCell ref="CN39:DD39"/>
    <mergeCell ref="A40:I40"/>
    <mergeCell ref="K40:BG40"/>
    <mergeCell ref="BH40:BR40"/>
    <mergeCell ref="BU40:CK40"/>
    <mergeCell ref="CN40:DD40"/>
    <mergeCell ref="A41:I41"/>
    <mergeCell ref="K41:BG41"/>
    <mergeCell ref="BH41:BR41"/>
    <mergeCell ref="BU41:CK41"/>
    <mergeCell ref="CN41:DD41"/>
    <mergeCell ref="A42:I42"/>
    <mergeCell ref="K42:BG42"/>
    <mergeCell ref="BH42:BR42"/>
    <mergeCell ref="BU42:CK42"/>
    <mergeCell ref="CN42:DD42"/>
    <mergeCell ref="A43:I43"/>
    <mergeCell ref="K43:BG43"/>
    <mergeCell ref="BH43:BR43"/>
    <mergeCell ref="BU43:CK43"/>
    <mergeCell ref="CN43:DD43"/>
    <mergeCell ref="A44:I44"/>
    <mergeCell ref="K44:BG44"/>
    <mergeCell ref="BH44:BR44"/>
    <mergeCell ref="BU44:CK44"/>
    <mergeCell ref="CN44:DD44"/>
    <mergeCell ref="A45:I45"/>
    <mergeCell ref="K45:BG45"/>
    <mergeCell ref="BH45:BR45"/>
    <mergeCell ref="BU45:CK45"/>
    <mergeCell ref="CN45:DD45"/>
    <mergeCell ref="A46:I46"/>
    <mergeCell ref="K46:BG46"/>
    <mergeCell ref="BH46:BR46"/>
    <mergeCell ref="BU46:CK46"/>
    <mergeCell ref="A47:I47"/>
    <mergeCell ref="K47:BG47"/>
    <mergeCell ref="BH47:BR47"/>
    <mergeCell ref="BU47:CK47"/>
    <mergeCell ref="CN47:DD47"/>
    <mergeCell ref="A48:I48"/>
    <mergeCell ref="K48:BG48"/>
    <mergeCell ref="BH48:BR48"/>
    <mergeCell ref="BU48:CK48"/>
    <mergeCell ref="CN48:DD48"/>
    <mergeCell ref="A49:I49"/>
    <mergeCell ref="K49:BG49"/>
    <mergeCell ref="BH49:BR49"/>
    <mergeCell ref="BU49:CK49"/>
    <mergeCell ref="CN49:DD49"/>
    <mergeCell ref="A50:I50"/>
    <mergeCell ref="K50:BG50"/>
    <mergeCell ref="BH50:BR50"/>
    <mergeCell ref="BU50:CK50"/>
    <mergeCell ref="CN50:DD50"/>
    <mergeCell ref="A51:I51"/>
    <mergeCell ref="K51:BG51"/>
    <mergeCell ref="BH51:BR51"/>
    <mergeCell ref="BU51:CK51"/>
    <mergeCell ref="CN51:DD51"/>
    <mergeCell ref="A52:I52"/>
    <mergeCell ref="K52:BG52"/>
    <mergeCell ref="BH52:BR52"/>
    <mergeCell ref="BU52:CK52"/>
    <mergeCell ref="CN52:DD52"/>
    <mergeCell ref="A53:I53"/>
    <mergeCell ref="K53:BG53"/>
    <mergeCell ref="BH53:BR53"/>
    <mergeCell ref="BU53:CK53"/>
    <mergeCell ref="CN53:DD53"/>
    <mergeCell ref="A54:I54"/>
    <mergeCell ref="K54:BG54"/>
    <mergeCell ref="BH54:BR54"/>
    <mergeCell ref="BU54:CK54"/>
    <mergeCell ref="CN54:DD54"/>
    <mergeCell ref="A55:I55"/>
    <mergeCell ref="K55:BG55"/>
    <mergeCell ref="BH55:BR55"/>
    <mergeCell ref="BU55:CK55"/>
    <mergeCell ref="CN55:DD55"/>
    <mergeCell ref="A56:I56"/>
    <mergeCell ref="K56:BG56"/>
    <mergeCell ref="BH56:BR56"/>
    <mergeCell ref="BU56:CK56"/>
    <mergeCell ref="CN56:DD56"/>
    <mergeCell ref="A57:I57"/>
    <mergeCell ref="K57:BG57"/>
    <mergeCell ref="BH57:BR57"/>
    <mergeCell ref="BU57:CK57"/>
    <mergeCell ref="CN57:DD57"/>
    <mergeCell ref="A58:I58"/>
    <mergeCell ref="K58:BG58"/>
    <mergeCell ref="BH58:BR58"/>
    <mergeCell ref="BU58:CK58"/>
    <mergeCell ref="CN58:DD58"/>
    <mergeCell ref="A59:I59"/>
    <mergeCell ref="K59:BG59"/>
    <mergeCell ref="BH59:BR59"/>
    <mergeCell ref="BU59:CK59"/>
    <mergeCell ref="CN59:DD59"/>
    <mergeCell ref="A60:I60"/>
    <mergeCell ref="K60:BG60"/>
    <mergeCell ref="BH60:BR60"/>
    <mergeCell ref="BU60:CK61"/>
    <mergeCell ref="CN60:DD60"/>
    <mergeCell ref="A61:I61"/>
    <mergeCell ref="K61:BG61"/>
    <mergeCell ref="BH61:BR61"/>
    <mergeCell ref="CN61:DD61"/>
    <mergeCell ref="A62:I62"/>
    <mergeCell ref="K62:BG62"/>
    <mergeCell ref="BH62:BR62"/>
    <mergeCell ref="BU62:CK62"/>
    <mergeCell ref="CN62:DD62"/>
    <mergeCell ref="A63:I63"/>
    <mergeCell ref="K63:BG63"/>
    <mergeCell ref="BH63:BR63"/>
    <mergeCell ref="BU63:CK63"/>
    <mergeCell ref="CN63:DD63"/>
    <mergeCell ref="A64:I64"/>
    <mergeCell ref="K64:BG64"/>
    <mergeCell ref="BH64:BR64"/>
    <mergeCell ref="BU64:CK64"/>
    <mergeCell ref="CN64:DD65"/>
    <mergeCell ref="A65:I65"/>
    <mergeCell ref="K65:BG65"/>
    <mergeCell ref="BH65:BR65"/>
    <mergeCell ref="BU65:CK65"/>
    <mergeCell ref="A66:I66"/>
    <mergeCell ref="K66:BG66"/>
    <mergeCell ref="BH66:BR66"/>
    <mergeCell ref="BU66:CK66"/>
    <mergeCell ref="CN66:DD66"/>
    <mergeCell ref="A67:I67"/>
    <mergeCell ref="K67:BG67"/>
    <mergeCell ref="BH67:BR67"/>
    <mergeCell ref="BU67:CK67"/>
    <mergeCell ref="CN67:DD67"/>
    <mergeCell ref="A68:I68"/>
    <mergeCell ref="K68:BG68"/>
    <mergeCell ref="BH68:BR68"/>
    <mergeCell ref="BU68:CK68"/>
    <mergeCell ref="CN68:DD68"/>
    <mergeCell ref="A69:I69"/>
    <mergeCell ref="K69:BG69"/>
    <mergeCell ref="BH69:BR69"/>
    <mergeCell ref="BU69:CK70"/>
    <mergeCell ref="CN69:DD69"/>
    <mergeCell ref="A70:I70"/>
    <mergeCell ref="K70:BG70"/>
    <mergeCell ref="BH70:BR70"/>
    <mergeCell ref="CN70:DD70"/>
    <mergeCell ref="A71:I71"/>
    <mergeCell ref="K71:BG71"/>
    <mergeCell ref="BH71:BR71"/>
    <mergeCell ref="BU71:CK71"/>
    <mergeCell ref="CN71:DD71"/>
    <mergeCell ref="A72:I72"/>
    <mergeCell ref="K72:BG72"/>
    <mergeCell ref="BH72:BR72"/>
    <mergeCell ref="BU72:CK72"/>
    <mergeCell ref="CN72:DD72"/>
    <mergeCell ref="A73:I73"/>
    <mergeCell ref="K73:BG73"/>
    <mergeCell ref="BH73:BR73"/>
    <mergeCell ref="BU73:CK73"/>
    <mergeCell ref="CN73:DD73"/>
    <mergeCell ref="A74:I74"/>
    <mergeCell ref="K74:BG74"/>
    <mergeCell ref="BH74:BR74"/>
    <mergeCell ref="BU74:CK74"/>
    <mergeCell ref="CN74:DD74"/>
    <mergeCell ref="A75:I75"/>
    <mergeCell ref="J75:BG75"/>
    <mergeCell ref="BH75:BR75"/>
    <mergeCell ref="BU75:CK75"/>
    <mergeCell ref="CN75:DD75"/>
    <mergeCell ref="A76:I76"/>
    <mergeCell ref="J76:BG76"/>
    <mergeCell ref="BH76:BR76"/>
    <mergeCell ref="BV76:CK76"/>
    <mergeCell ref="CN76:DD76"/>
    <mergeCell ref="A77:I77"/>
    <mergeCell ref="J77:BG77"/>
    <mergeCell ref="BH77:BR77"/>
    <mergeCell ref="BV77:CK77"/>
    <mergeCell ref="CN77:DD77"/>
    <mergeCell ref="A78:I78"/>
    <mergeCell ref="J78:BG78"/>
    <mergeCell ref="BH78:BR78"/>
    <mergeCell ref="BU78:CK78"/>
    <mergeCell ref="CN78:DD78"/>
    <mergeCell ref="A79:I79"/>
    <mergeCell ref="J79:BG79"/>
    <mergeCell ref="BH79:BR79"/>
    <mergeCell ref="BU79:CK79"/>
    <mergeCell ref="CN79:DD79"/>
    <mergeCell ref="A80:I80"/>
    <mergeCell ref="J80:BG80"/>
    <mergeCell ref="BH80:BR80"/>
    <mergeCell ref="BU80:CK80"/>
    <mergeCell ref="CO80:DD80"/>
    <mergeCell ref="A81:I81"/>
    <mergeCell ref="J81:BG81"/>
    <mergeCell ref="BH81:BR81"/>
    <mergeCell ref="BU81:CK81"/>
    <mergeCell ref="CO81:DD81"/>
    <mergeCell ref="A82:I82"/>
    <mergeCell ref="J82:BG82"/>
    <mergeCell ref="BH82:BR82"/>
    <mergeCell ref="BU82:CK82"/>
    <mergeCell ref="CN82:DD82"/>
    <mergeCell ref="A83:I83"/>
    <mergeCell ref="K83:BG83"/>
    <mergeCell ref="BH83:BR83"/>
    <mergeCell ref="BU83:CK83"/>
    <mergeCell ref="CN83:DD83"/>
    <mergeCell ref="A84:I84"/>
    <mergeCell ref="J84:BG84"/>
    <mergeCell ref="BH84:BR84"/>
    <mergeCell ref="BU84:CK84"/>
    <mergeCell ref="CN84:DD84"/>
    <mergeCell ref="A85:I85"/>
    <mergeCell ref="J85:BG85"/>
    <mergeCell ref="BH85:BR85"/>
    <mergeCell ref="BU85:CK85"/>
    <mergeCell ref="CN85:DD85"/>
    <mergeCell ref="A86:I86"/>
    <mergeCell ref="J86:BG86"/>
    <mergeCell ref="BH86:BR86"/>
    <mergeCell ref="BU86:CK86"/>
    <mergeCell ref="CN86:DD86"/>
    <mergeCell ref="A87:I87"/>
    <mergeCell ref="J87:BG87"/>
    <mergeCell ref="BH87:BR87"/>
    <mergeCell ref="BU87:CK87"/>
    <mergeCell ref="CN87:DD87"/>
    <mergeCell ref="A88:I88"/>
    <mergeCell ref="K88:BG88"/>
    <mergeCell ref="BH88:BR88"/>
    <mergeCell ref="BU88:CK88"/>
    <mergeCell ref="CN88:DD88"/>
    <mergeCell ref="A89:I89"/>
    <mergeCell ref="J89:BG89"/>
    <mergeCell ref="BH89:BR89"/>
    <mergeCell ref="BU89:CK89"/>
    <mergeCell ref="CN89:DD89"/>
    <mergeCell ref="A90:I90"/>
    <mergeCell ref="J90:BG90"/>
    <mergeCell ref="BH90:BR90"/>
    <mergeCell ref="BU90:CK90"/>
    <mergeCell ref="CN90:DD90"/>
    <mergeCell ref="A91:I91"/>
    <mergeCell ref="J91:BG91"/>
    <mergeCell ref="BH91:BR91"/>
    <mergeCell ref="BU91:CK91"/>
    <mergeCell ref="CN91:DD91"/>
    <mergeCell ref="A92:I92"/>
    <mergeCell ref="J92:BG92"/>
    <mergeCell ref="BH92:BR92"/>
    <mergeCell ref="BU92:CK92"/>
    <mergeCell ref="CN92:DD92"/>
    <mergeCell ref="A93:I93"/>
    <mergeCell ref="K93:BG93"/>
    <mergeCell ref="BH93:BR93"/>
    <mergeCell ref="BU93:CK93"/>
    <mergeCell ref="CN93:DD93"/>
    <mergeCell ref="A94:I94"/>
    <mergeCell ref="J94:BG94"/>
    <mergeCell ref="BH94:BR94"/>
    <mergeCell ref="BU94:CK94"/>
    <mergeCell ref="CN94:DD94"/>
    <mergeCell ref="A95:I95"/>
    <mergeCell ref="K95:BG95"/>
    <mergeCell ref="BH95:BR95"/>
    <mergeCell ref="BU95:CK95"/>
    <mergeCell ref="CN95:DD95"/>
    <mergeCell ref="A96:I96"/>
    <mergeCell ref="K96:BG96"/>
    <mergeCell ref="BH96:BR96"/>
    <mergeCell ref="BU96:CK96"/>
    <mergeCell ref="CN96:DD96"/>
    <mergeCell ref="CN97:DD97"/>
    <mergeCell ref="CN98:DD98"/>
    <mergeCell ref="A99:CK99"/>
    <mergeCell ref="CN99:DD99"/>
    <mergeCell ref="A100:CK100"/>
    <mergeCell ref="A101:CK101"/>
    <mergeCell ref="A102:CK102"/>
    <mergeCell ref="A103:CK103"/>
    <mergeCell ref="A104:CK104"/>
    <mergeCell ref="A105:CK105"/>
  </mergeCells>
  <printOptions headings="false" gridLines="false" gridLinesSet="true" horizontalCentered="false" verticalCentered="false"/>
  <pageMargins left="0.7875" right="0.315277777777778" top="0.590277777777778" bottom="0.39375" header="0.196527777777778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LibreOffice/6.4.7.2$Linux_X86_64 LibreOffice_project/40$Build-2</Application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2010-05-19T10:50:44Z</dcterms:created>
  <dc:creator>КонсультантПлюс</dc:creator>
  <dc:description/>
  <dc:language>ru-RU</dc:language>
  <cp:lastModifiedBy/>
  <cp:lastPrinted>2022-03-30T09:31:57Z</cp:lastPrinted>
  <dcterms:modified xsi:type="dcterms:W3CDTF">2022-03-30T09:30:28Z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